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3_LabTest\Sharing Files 4\"/>
    </mc:Choice>
  </mc:AlternateContent>
  <xr:revisionPtr revIDLastSave="0" documentId="13_ncr:1_{CD1C8A30-E7FD-4F65-8EC3-1438354B2532}"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G38" i="3" s="1"/>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3E8EB04-134E-49E6-9129-0ECA442979DD}"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AC0340-A840-4C66-AAB9-15A39DDE1A6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79151AB5-3E15-4302-9E6A-E07C0A1E370E}"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D47338CC-73BF-4A5C-B06A-CF368C2E6A3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63F66EA2-412F-4C3C-AC84-0A9CF80DAC35}"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<sst xmlns="http://schemas.openxmlformats.org/spreadsheetml/2006/main" count="1995" uniqueCount="473">
  <si>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</si>
  <si>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</si>
  <si>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</si>
  <si>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</si>
  <si>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</si>
  <si>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</si>
  <si>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</si>
  <si>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</si>
  <si>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</si>
  <si>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</si>
  <si>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</si>
  <si>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</si>
  <si>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</si>
  <si>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</si>
  <si>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</si>
  <si>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</si>
  <si>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</si>
  <si>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</si>
  <si>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</si>
  <si>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</si>
  <si>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</si>
  <si>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</si>
  <si>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</si>
  <si>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</si>
  <si>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</si>
  <si>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</si>
  <si>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</si>
  <si>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</si>
  <si>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</si>
  <si>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</si>
  <si>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</si>
  <si>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</si>
  <si>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</si>
  <si>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</si>
  <si>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</si>
  <si>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</si>
  <si>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</si>
  <si>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</si>
  <si>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</si>
  <si>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</si>
  <si>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</si>
  <si>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</si>
  <si>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</si>
  <si>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</si>
  <si>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</si>
  <si>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</si>
  <si>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</si>
  <si>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</si>
  <si>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</si>
  <si>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</si>
  <si>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</si>
  <si>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</si>
  <si>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</si>
  <si>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</si>
  <si>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</si>
  <si>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</si>
  <si>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</si>
  <si>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</si>
  <si>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</si>
  <si>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</si>
  <si>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</si>
  <si>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</si>
  <si>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</si>
  <si>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</si>
  <si>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</si>
  <si>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</si>
  <si>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</si>
  <si>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</si>
  <si>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</si>
  <si>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</si>
  <si>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</si>
  <si>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</si>
  <si>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</si>
  <si>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</si>
  <si>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</si>
  <si>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</si>
  <si>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</si>
  <si>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</si>
  <si>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</si>
  <si>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</si>
  <si>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</si>
  <si>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</si>
  <si>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</si>
  <si>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</si>
  <si>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</si>
  <si>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</si>
  <si>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</si>
  <si>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</si>
  <si>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</si>
  <si>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</si>
  <si>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</si>
  <si>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</si>
  <si>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</si>
  <si>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</si>
  <si>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</si>
  <si>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</si>
  <si>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</si>
  <si>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</si>
  <si>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</si>
  <si>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</si>
  <si>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</si>
  <si>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</si>
  <si>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</si>
  <si>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</si>
  <si>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</si>
  <si>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</si>
  <si>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</si>
  <si>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</si>
  <si>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</si>
  <si>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</si>
  <si>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</si>
  <si>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</si>
  <si>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</si>
  <si>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</si>
  <si>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</si>
  <si>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</si>
  <si>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</si>
  <si>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</si>
  <si>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</si>
  <si>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</si>
  <si>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</si>
  <si>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</si>
  <si>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</si>
  <si>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</si>
  <si>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</si>
  <si>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</si>
  <si>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</si>
  <si>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</si>
  <si>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</si>
  <si>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</si>
  <si>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</si>
  <si>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</si>
  <si>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</si>
  <si>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</si>
  <si>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</si>
  <si>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</si>
  <si>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</si>
  <si>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</si>
  <si>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</si>
  <si>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</si>
  <si>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</si>
  <si>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</si>
  <si>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</si>
  <si>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</si>
  <si>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</si>
  <si>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</si>
  <si>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</si>
  <si>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</si>
  <si>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</si>
  <si>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</si>
  <si>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</si>
  <si>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</si>
  <si>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</si>
  <si>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</si>
  <si>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</si>
  <si>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</si>
  <si>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</si>
  <si>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</si>
  <si>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</si>
  <si>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</si>
  <si>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</si>
  <si>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</si>
  <si>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</si>
  <si>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</si>
  <si>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</si>
  <si>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</si>
  <si>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</si>
  <si>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</si>
  <si>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</si>
  <si>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</si>
  <si>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</si>
  <si>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</si>
  <si>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</si>
  <si>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</si>
  <si>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</si>
  <si>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</si>
  <si>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</si>
  <si>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</si>
  <si>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</si>
  <si>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</si>
  <si>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</si>
  <si>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</si>
  <si>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</si>
  <si>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</si>
  <si>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</si>
  <si>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</si>
  <si>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</si>
  <si>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</si>
  <si>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</si>
  <si>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</si>
  <si>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</si>
  <si>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</si>
  <si>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</si>
  <si>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</si>
  <si>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</si>
  <si>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</si>
  <si>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</si>
  <si>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</si>
  <si>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</si>
  <si>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</si>
  <si>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</si>
  <si>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</si>
  <si>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</si>
  <si>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</si>
  <si>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</si>
  <si>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</si>
  <si>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</si>
  <si>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</si>
  <si>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</si>
  <si>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</si>
  <si>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</si>
  <si>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</si>
  <si>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</si>
  <si>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</si>
  <si>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</si>
  <si>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</si>
  <si>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</si>
  <si>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</si>
  <si>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</si>
  <si>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</si>
  <si>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</si>
  <si>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</si>
  <si>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</si>
  <si>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</si>
  <si>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</si>
  <si>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</si>
  <si>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</si>
  <si>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</si>
  <si>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</si>
  <si>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</si>
  <si>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</si>
  <si>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</si>
  <si>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</si>
  <si>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</si>
  <si>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</si>
  <si>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</si>
  <si>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</si>
  <si>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</si>
  <si>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</si>
  <si>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</si>
  <si>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</si>
  <si>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</si>
  <si>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</si>
  <si>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</si>
  <si>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</si>
  <si>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</si>
  <si>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</si>
  <si>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</si>
  <si>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</si>
  <si>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</si>
  <si>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</si>
  <si>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</si>
  <si>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</si>
  <si>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</si>
  <si>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</si>
  <si>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</si>
  <si>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</si>
  <si>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</si>
  <si>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</si>
  <si>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</si>
  <si>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</si>
  <si>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</si>
  <si>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</si>
  <si>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</si>
  <si>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</si>
  <si>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</si>
  <si>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</si>
  <si>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</si>
  <si>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</si>
  <si>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</si>
  <si>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</si>
  <si>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</si>
  <si>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</si>
  <si>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</si>
  <si>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</si>
  <si>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</si>
  <si>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</si>
  <si>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</si>
  <si>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</si>
  <si>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</si>
  <si>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</si>
  <si>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</si>
  <si>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</si>
  <si>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</si>
  <si>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</si>
  <si>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</si>
  <si>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</si>
  <si>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</si>
  <si>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</si>
  <si>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</si>
  <si>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</si>
  <si>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</si>
  <si>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</si>
  <si>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</si>
  <si>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</si>
  <si>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</si>
  <si>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</si>
  <si>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</si>
  <si>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</si>
  <si>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</si>
  <si>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</si>
  <si>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</si>
  <si>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</si>
  <si>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</si>
  <si>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</si>
  <si>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</si>
  <si>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</si>
  <si>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</si>
  <si>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</si>
  <si>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</si>
  <si>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</si>
  <si>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</si>
  <si>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</si>
  <si>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</si>
  <si>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</si>
  <si>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</si>
  <si>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</si>
  <si>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</si>
  <si>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</si>
  <si>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</si>
  <si>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</si>
  <si>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</si>
  <si>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</si>
  <si>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</si>
  <si>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</si>
  <si>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</si>
  <si>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</si>
  <si>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</si>
  <si>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</si>
  <si>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</si>
  <si>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</si>
  <si>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</si>
  <si>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</si>
  <si>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</si>
  <si>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</si>
  <si>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</si>
  <si>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</si>
  <si>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</si>
  <si>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</si>
  <si>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</si>
  <si>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</si>
  <si>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</si>
  <si>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</si>
  <si>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</si>
  <si>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</si>
  <si>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</si>
  <si>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</si>
  <si>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</si>
  <si>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</si>
  <si>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</si>
  <si>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</si>
  <si>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</si>
  <si>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</si>
  <si>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</si>
  <si>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</si>
  <si>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</si>
  <si>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</si>
  <si>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</si>
  <si>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</si>
  <si>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</si>
  <si>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</si>
  <si>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</si>
  <si>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</si>
  <si>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</si>
  <si>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</si>
  <si>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</si>
  <si>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</si>
  <si>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</si>
  <si>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</si>
  <si>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</si>
  <si>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</si>
  <si>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</si>
  <si>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</si>
  <si>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</si>
  <si>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</si>
  <si>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</si>
  <si>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</si>
  <si>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</si>
  <si>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</si>
  <si>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</si>
  <si>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</si>
  <si>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</si>
  <si>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</si>
  <si>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</si>
  <si>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</si>
  <si>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</si>
  <si>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</si>
  <si>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</si>
  <si>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</si>
  <si>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</si>
  <si>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</si>
  <si>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</si>
  <si>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</si>
  <si>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</si>
  <si>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</si>
  <si>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</si>
  <si>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</si>
  <si>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</si>
  <si>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</si>
  <si>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</si>
  <si>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</si>
  <si>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</si>
  <si>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</si>
  <si>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</si>
  <si>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</si>
  <si>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</si>
  <si>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</si>
  <si>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</si>
  <si>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</si>
  <si>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</si>
  <si>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</si>
  <si>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</si>
  <si>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</si>
  <si>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</si>
  <si>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</si>
  <si>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</si>
  <si>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</si>
  <si>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</si>
  <si>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</si>
  <si>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</si>
  <si>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</si>
  <si>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</si>
  <si>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</si>
  <si>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</si>
  <si>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(2,3,a,b)</t>
  </si>
  <si>
    <t>(a)</t>
  </si>
  <si>
    <t>(1,2,3,a,b)</t>
  </si>
  <si>
    <t>(1,2,a)</t>
  </si>
  <si>
    <t>(2,3,a)</t>
  </si>
  <si>
    <t>(3,a)</t>
  </si>
  <si>
    <t>(3,a,b)</t>
  </si>
  <si>
    <t>(1,3,a)</t>
  </si>
  <si>
    <t>(1,3,a,b)</t>
  </si>
  <si>
    <t>Age- and sex-adjusted rate per 1,000 residents (age 40+)</t>
  </si>
  <si>
    <t>Count and rates per 1,000 residents (age 40+)</t>
  </si>
  <si>
    <t xml:space="preserve">date:  November 27, 2024 </t>
  </si>
  <si>
    <t>Crude and Age &amp; Sex Adjusted Annual eGFR Lab Test Rates by Regions, 2011/12, 2016/17 &amp; 2021/22(ref), per 1000 age 40+</t>
  </si>
  <si>
    <t>(1,2,3,b)</t>
  </si>
  <si>
    <t>(2,3,b)</t>
  </si>
  <si>
    <t>(1,2)</t>
  </si>
  <si>
    <t>Crude and Age &amp; Sex Adjusted Annual eGFR Lab Test Rates by Income Quintile, 2011/12, 2016/17 &amp; 2021/22(ref), per 1000 age 40+</t>
  </si>
  <si>
    <t>2,3</t>
  </si>
  <si>
    <t>Community Area</t>
  </si>
  <si>
    <t>Neighborhood Cluster</t>
  </si>
  <si>
    <t>District</t>
  </si>
  <si>
    <t>Health Region</t>
  </si>
  <si>
    <t>2011/12</t>
  </si>
  <si>
    <t>2016/17</t>
  </si>
  <si>
    <t>2021/22</t>
  </si>
  <si>
    <t>Count 
(2011/12)</t>
  </si>
  <si>
    <t>Crude Rate
(2011/12)</t>
  </si>
  <si>
    <t>Adjusted Rate
(2011/12)</t>
  </si>
  <si>
    <t>Count 
(2016/17)</t>
  </si>
  <si>
    <t>Crude Rate
(2016/17)</t>
  </si>
  <si>
    <t>Adjusted Rate
(2016/17)</t>
  </si>
  <si>
    <t>Count 
(2021/22)</t>
  </si>
  <si>
    <t>Crude Rate
(2021/22)</t>
  </si>
  <si>
    <t>Adjusted Rate
(2021/22)</t>
  </si>
  <si>
    <t>Adjusted Rate (2011/123)</t>
  </si>
  <si>
    <t>Adjusted Rate (2016/17)</t>
  </si>
  <si>
    <t>Adjusted Rate (2021/22)</t>
  </si>
  <si>
    <t>If you require this document in a different accessible format, please contact us: by phone at 204-789-3819 or by email at info@cpe.umanitoba.ca.</t>
  </si>
  <si>
    <t>End of worksheet</t>
  </si>
  <si>
    <t>bold = statistically significant</t>
  </si>
  <si>
    <t xml:space="preserve">eGFR Lab Test Counts, Crude Rates, and Adjusted Rates by Health Region, 2011/12, 2016/17 and 2021/22
</t>
  </si>
  <si>
    <t xml:space="preserve">eGFR Lab Test Counts, Crude Rates, and Adjusted Rates by Winnipeg Community Area, 2011/12, 2016/17 and 2021/22
</t>
  </si>
  <si>
    <t xml:space="preserve">eGFR Lab Test Counts, Crude Rates, and Adjusted Rates by Winnipeg Neighbourhood Cluster, 2011/12, 2016/17 and 2021/22
</t>
  </si>
  <si>
    <t xml:space="preserve">eGFR Lab Test Counts, Crude Rates, and Adjusted Rates by District in Southern Health-Santé Sud, 2011/12, 2016/17 and 2021/22
</t>
  </si>
  <si>
    <t xml:space="preserve">eGFR Lab Test Counts, Crude Rates, and Adjusted Rates by District in Interlake-Eastern RHA, 2011/12, 2016/17 and 2021/22
</t>
  </si>
  <si>
    <t xml:space="preserve">eGFR Lab Test Counts, Crude Rates, and Adjusted Rates by District in Prairie Mountain, 2011/12, 2016/17 and 2021/22
</t>
  </si>
  <si>
    <t xml:space="preserve">eGFR Lab Test Counts, Crude Rates, and Adjusted Rates by District in Northern Health Region, 2011/12, 2016/17 and 2021/22
</t>
  </si>
  <si>
    <t xml:space="preserve">Adjusted Rates of eGFR Lab Tests by Income Quintile, 2011/12, 2016/17 and 2021/22
</t>
  </si>
  <si>
    <t xml:space="preserve">Statistical Tests for Adjusted Rates of eGFR Lab Tests by Income Quintile, 2011/12, 2016/17 and 2021/22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</si>
</sst>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20">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1495617593255389"/>
          <c:w val="0.57489565783472929"/>
          <c:h val="0.70602736021633661"/>
        </c:manualLayout>
      </c:layout>
      <c:barChart>
        <c:barDir val="bar"/>
        <c:grouping val="clustered"/>
        <c:varyColors val="0"/>
        <c:ser>
          <c:idx val="4"/>
          <c:order val="0"/>
          <c:tx>
            <c:strRef>
              <c:f>'Graph Data'!$H$5</c:f>
              <c:strCache>
                <c:ptCount val="1"/>
                <c:pt idx="0">
                  <c:v>2021/22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(1,2,3,a,b)</c:v>
                  </c:pt>
                  <c:pt idx="2">
                    <c:v>Prairie Mountain Health (1,2,3,a)</c:v>
                  </c:pt>
                  <c:pt idx="3">
                    <c:v>Interlake-Eastern RHA (2,3,a)</c:v>
                  </c:pt>
                  <c:pt idx="4">
                    <c:v>Winnipeg RHA (1,2,3,b)</c:v>
                  </c:pt>
                  <c:pt idx="5">
                    <c:v>Southern Health-Santé Sud (1,a)</c:v>
                  </c:pt>
                </c:lvl>
                <c:lvl>
                  <c:pt idx="0">
                    <c:v>   </c:v>
                  </c:pt>
                </c:lvl>
              </c:multiLvlStrCache>
            </c:multiLvlStrRef>
          </c:cat>
          <c:val>
            <c:numRef>
              <c:f>'Graph Data'!$H$6:$H$11</c:f>
              <c:numCache>
                <c:formatCode>0.00</c:formatCode>
                <c:ptCount val="6"/>
                <c:pt idx="0">
                  <c:v>1126.1451237000001</c:v>
                </c:pt>
                <c:pt idx="1">
                  <c:v>2481.4583612000001</c:v>
                </c:pt>
                <c:pt idx="2">
                  <c:v>1626.8395333000001</c:v>
                </c:pt>
                <c:pt idx="3">
                  <c:v>1603.4754545999999</c:v>
                </c:pt>
                <c:pt idx="4">
                  <c:v>898.82832074999999</c:v>
                </c:pt>
                <c:pt idx="5">
                  <c:v>1189.7931125</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(1,2,3,a,b)</c:v>
                  </c:pt>
                  <c:pt idx="2">
                    <c:v>Prairie Mountain Health (1,2,3,a)</c:v>
                  </c:pt>
                  <c:pt idx="3">
                    <c:v>Interlake-Eastern RHA (2,3,a)</c:v>
                  </c:pt>
                  <c:pt idx="4">
                    <c:v>Winnipeg RHA (1,2,3,b)</c:v>
                  </c:pt>
                  <c:pt idx="5">
                    <c:v>Southern Health-Santé Sud (1,a)</c:v>
                  </c:pt>
                </c:lvl>
                <c:lvl>
                  <c:pt idx="0">
                    <c:v>   </c:v>
                  </c:pt>
                </c:lvl>
              </c:multiLvlStrCache>
            </c:multiLvlStrRef>
          </c:cat>
          <c:val>
            <c:numRef>
              <c:f>'Graph Data'!$G$6:$G$11</c:f>
              <c:numCache>
                <c:formatCode>0.00</c:formatCode>
                <c:ptCount val="6"/>
                <c:pt idx="0">
                  <c:v>1217.8812273999999</c:v>
                </c:pt>
                <c:pt idx="1">
                  <c:v>2250.0820554000002</c:v>
                </c:pt>
                <c:pt idx="2">
                  <c:v>1719.6589125999999</c:v>
                </c:pt>
                <c:pt idx="3">
                  <c:v>1621.0156664000001</c:v>
                </c:pt>
                <c:pt idx="4">
                  <c:v>994.82901890999995</c:v>
                </c:pt>
                <c:pt idx="5">
                  <c:v>1169.4809217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(1,2,3,a,b)</c:v>
                  </c:pt>
                  <c:pt idx="2">
                    <c:v>Prairie Mountain Health (1,2,3,a)</c:v>
                  </c:pt>
                  <c:pt idx="3">
                    <c:v>Interlake-Eastern RHA (2,3,a)</c:v>
                  </c:pt>
                  <c:pt idx="4">
                    <c:v>Winnipeg RHA (1,2,3,b)</c:v>
                  </c:pt>
                  <c:pt idx="5">
                    <c:v>Southern Health-Santé Sud (1,a)</c:v>
                  </c:pt>
                </c:lvl>
                <c:lvl>
                  <c:pt idx="0">
                    <c:v>   </c:v>
                  </c:pt>
                </c:lvl>
              </c:multiLvlStrCache>
            </c:multiLvlStrRef>
          </c:cat>
          <c:val>
            <c:numRef>
              <c:f>'Graph Data'!$F$6:$F$11</c:f>
              <c:numCache>
                <c:formatCode>0.00</c:formatCode>
                <c:ptCount val="6"/>
                <c:pt idx="0">
                  <c:v>793.04535358999999</c:v>
                </c:pt>
                <c:pt idx="1">
                  <c:v>636.93890841999996</c:v>
                </c:pt>
                <c:pt idx="2">
                  <c:v>448.63048484000001</c:v>
                </c:pt>
                <c:pt idx="3">
                  <c:v>713.09389182999996</c:v>
                </c:pt>
                <c:pt idx="4">
                  <c:v>1006.9036066</c:v>
                </c:pt>
                <c:pt idx="5">
                  <c:v>354.00606554000001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30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0051431276464069"/>
          <c:y val="0.14632687334093411"/>
          <c:w val="0.1341952034815482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8038114800867283"/>
          <c:w val="0.8661362333747884"/>
          <c:h val="0.47321429214940808"/>
        </c:manualLayout>
      </c:layout>
      <c:lineChart>
        <c:grouping val="standard"/>
        <c:varyColors val="0"/>
        <c:ser>
          <c:idx val="0"/>
          <c:order val="0"/>
          <c:tx>
            <c:strRef>
              <c:f>'Graph Data'!$F$38</c:f>
              <c:strCache>
                <c:ptCount val="1"/>
                <c:pt idx="0">
                  <c:v>2011/12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565.79798759000005</c:v>
                </c:pt>
                <c:pt idx="1">
                  <c:v>393.54344275</c:v>
                </c:pt>
                <c:pt idx="2">
                  <c:v>485.13070727000002</c:v>
                </c:pt>
                <c:pt idx="3">
                  <c:v>499.93603308000002</c:v>
                </c:pt>
                <c:pt idx="4">
                  <c:v>559.20190691000005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2032.3365060000001</c:v>
                </c:pt>
                <c:pt idx="1">
                  <c:v>1655.8047005000001</c:v>
                </c:pt>
                <c:pt idx="2">
                  <c:v>1581.8517924</c:v>
                </c:pt>
                <c:pt idx="3">
                  <c:v>1437.580334</c:v>
                </c:pt>
                <c:pt idx="4">
                  <c:v>1337.2247268000001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1818.8621109999999</c:v>
                </c:pt>
                <c:pt idx="1">
                  <c:v>1933.7016738</c:v>
                </c:pt>
                <c:pt idx="2">
                  <c:v>1561.384444</c:v>
                </c:pt>
                <c:pt idx="3">
                  <c:v>1447.6207133</c:v>
                </c:pt>
                <c:pt idx="4">
                  <c:v>1248.5191901000001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968950522975669"/>
          <c:y val="0.1680568418650186"/>
          <c:w val="0.2618668860422298"/>
          <c:h val="0.15721292275536494"/>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2011/12*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1345.4370696000001</c:v>
                </c:pt>
                <c:pt idx="1">
                  <c:v>1056.4043142999999</c:v>
                </c:pt>
                <c:pt idx="2">
                  <c:v>946.55972377000001</c:v>
                </c:pt>
                <c:pt idx="3">
                  <c:v>863.55402663999996</c:v>
                </c:pt>
                <c:pt idx="4">
                  <c:v>841.34588561999999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1404.6055867</c:v>
                </c:pt>
                <c:pt idx="1">
                  <c:v>1128.9873485000001</c:v>
                </c:pt>
                <c:pt idx="2">
                  <c:v>988.00334896000004</c:v>
                </c:pt>
                <c:pt idx="3">
                  <c:v>955.96641815999999</c:v>
                </c:pt>
                <c:pt idx="4">
                  <c:v>794.25261824999995</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1394.7318542</c:v>
                </c:pt>
                <c:pt idx="1">
                  <c:v>1008.3975933</c:v>
                </c:pt>
                <c:pt idx="2">
                  <c:v>891.06128360000002</c:v>
                </c:pt>
                <c:pt idx="3">
                  <c:v>791.75259870000002</c:v>
                </c:pt>
                <c:pt idx="4">
                  <c:v>757.00039291999997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2500"/>
          <c:min val="0"/>
        </c:scaling>
        <c:delete val="0"/>
        <c:axPos val="l"/>
        <c:numFmt formatCode="#,##0" sourceLinked="0"/>
        <c:majorTickMark val="out"/>
        <c:minorTickMark val="none"/>
        <c:tickLblPos val="nextTo"/>
        <c:spPr>
          <a:ln>
            <a:solidFill>
              <a:schemeClr val="tx1"/>
            </a:solidFill>
          </a:ln>
        </c:spPr>
        <c:crossAx val="27073536"/>
        <c:crosses val="autoZero"/>
        <c:crossBetween val="between"/>
        <c:majorUnit val="500"/>
      </c:valAx>
      <c:spPr>
        <a:ln>
          <a:solidFill>
            <a:schemeClr val="tx1"/>
          </a:solidFill>
        </a:ln>
      </c:spPr>
    </c:plotArea>
    <c:legend>
      <c:legendPos val="r"/>
      <c:layout>
        <c:manualLayout>
          <c:xMode val="edge"/>
          <c:yMode val="edge"/>
          <c:x val="0.76059303143327184"/>
          <c:y val="0.19106330631323021"/>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estimated glomerular filtration rate (eGFR) lab test rate by Manitoba health region for the years 2011/12, 2016/17, and 2021/22. Values represent the age- and sex-adjusted rate among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76147" cy="4619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solidFill>
                <a:schemeClr val="tx1"/>
              </a:solidFill>
              <a:latin typeface="Arial" panose="020B0604020202020204" pitchFamily="34" charset="0"/>
              <a:ea typeface="Segoe UI" pitchFamily="34" charset="0"/>
              <a:cs typeface="Arial" panose="020B0604020202020204" pitchFamily="34" charset="0"/>
            </a:rPr>
            <a:t>Figure 13.3: Estimated Glomerular Filtration Rate (eGFR) Lab Test Rate by Health Region, 2011/12, 2016/17, and 2021/22</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rate per 1,000 residents (age 40+)</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estimated glomerular filtration rate (eGFR) lab test rate by rural income quintile, 2011/12, 2016/17 and 2021/22, based on the age- and sex- adjusted rate of residents aged 40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0.14522</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019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Estimated Glomerular Filtration Rate (eGFR) Lab Test Rate by Rural Income Quintile, 2011/12, 2016/17 and 2021/22</a:t>
          </a: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estimated glomerular filtration rate (eGFR) lab test rate by urban income quintile, 2011/12, 2016/17 and 2021/22, based on the age- and sex- adjusted rate of residents aged 40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Estimated Glomerular Filtration Rate (eGFR) Lab Test Rate by Urban Income Quintile, 2011/12, 2016/17 and 2021/22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F4CD5B77-65E2-46C9-9E52-36AC3E707602}"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2589FF9D-BADB-46BE-8664-C7678DDDCCB3}"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47BBAAB-9188-4705-B9A8-34296960F2E1}"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AD67257D-86C3-4EC4-9364-43FCB05ED451}"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C65ABC34-4299-48D0-A077-9A512BE3EBAF}"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C8434574-25E6-43F4-BB3E-7FE8B80FB951}"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58F94EA6-E454-49E3-9A95-201E21DA96D6}"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 _x000a_(2011/12)" dataDxfId="99"/>
    <tableColumn id="3" xr3:uid="{E609746C-577D-448D-A2D5-107C5EC3FC4F}" name="Crude Rate_x000a_(2011/12)" dataDxfId="98"/>
    <tableColumn id="9" xr3:uid="{E533163E-0B38-4D72-A5E4-7C9E8DE92DB0}" name="Adjusted Rate_x000a_(2011/12)" dataDxfId="97"/>
    <tableColumn id="4" xr3:uid="{E905B87B-6CF6-472D-A463-4DD4DF0F4579}" name="Count _x000a_(2016/17)" dataDxfId="96"/>
    <tableColumn id="5" xr3:uid="{42AC696E-0C0F-41CD-87FE-48FEB719A977}" name="Crude Rate_x000a_(2016/17)" dataDxfId="95"/>
    <tableColumn id="10" xr3:uid="{9B6946B1-8EB7-4F82-B7C6-45A6E18E0B8E}" name="Adjusted Rate_x000a_(2016/17)" dataDxfId="94"/>
    <tableColumn id="6" xr3:uid="{98A3EF03-EBD3-4B5B-968D-B7D8D08DA0B7}" name="Count _x000a_(2021/22)" dataDxfId="93"/>
    <tableColumn id="7" xr3:uid="{207C225F-DEFE-422A-B44A-EF5A1D5B5E9B}" name="Crude Rate_x000a_(2021/22)" dataDxfId="92"/>
    <tableColumn id="12" xr3:uid="{99B711D0-E2B7-4818-8B64-BF6600B64A94}" name="Adjusted Rate_x000a_(2021/22)"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1/12)" dataDxfId="86"/>
    <tableColumn id="3" xr3:uid="{6986163F-37F9-4C51-B8BF-49EF97C8AA8E}" name="Crude Rate_x000a_(2011/12)" dataDxfId="85"/>
    <tableColumn id="8" xr3:uid="{E1FE3E8A-F8CF-4F43-A07A-29CA47C07498}" name="Adjusted Rate_x000a_(2011/12)" dataDxfId="84" dataCellStyle="Data - percent"/>
    <tableColumn id="4" xr3:uid="{17D3DE66-4D16-4579-9390-FCE7DFAD63F4}" name="Count _x000a_(2016/17)" dataDxfId="83" dataCellStyle="Data - counts"/>
    <tableColumn id="5" xr3:uid="{CB9FD7DB-67DB-469A-B19C-D7838272F54A}" name="Crude Rate_x000a_(2016/17)" dataDxfId="82"/>
    <tableColumn id="9" xr3:uid="{13A8AFE8-2E00-4BDF-B370-B87F79D187D2}" name="Adjusted Rate_x000a_(2016/17)" dataDxfId="81" dataCellStyle="Data - percent"/>
    <tableColumn id="6" xr3:uid="{DE6F0234-9AFC-4F7C-B44E-7E3EF1DFD886}" name="Count _x000a_(2021/22)" dataDxfId="80" dataCellStyle="Data - counts"/>
    <tableColumn id="7" xr3:uid="{DEF3260F-6C20-44F1-A215-7DE7E706528E}" name="Crude Rate_x000a_(2021/22)" dataDxfId="79" dataCellStyle="Data - percent"/>
    <tableColumn id="10" xr3:uid="{FD57EE1E-18E1-452C-A821-2E362C658130}" name="Adjusted Rate_x000a_(2021/22)"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1/12)" dataDxfId="73"/>
    <tableColumn id="3" xr3:uid="{799AD68C-F0F9-49AB-810E-8A8E76B68BB8}" name="Crude Rate_x000a_(2011/12)" dataDxfId="72"/>
    <tableColumn id="8" xr3:uid="{0C919304-67A1-4AA3-8103-645F25F7CD26}" name="Adjusted Rate_x000a_(2011/12)" dataDxfId="71" dataCellStyle="Data - percent"/>
    <tableColumn id="4" xr3:uid="{9B3EB30E-4811-4C2F-87EE-547A53BB9DF3}" name="Count _x000a_(2016/17)" dataDxfId="70" dataCellStyle="Data - counts"/>
    <tableColumn id="5" xr3:uid="{0F12AD61-6D7D-4366-8714-6875C0A34F39}" name="Crude Rate_x000a_(2016/17)" dataDxfId="69"/>
    <tableColumn id="9" xr3:uid="{2605FB17-AA4C-4FAA-83FA-01A01B6C0FC0}" name="Adjusted Rate_x000a_(2016/17)" dataDxfId="68" dataCellStyle="Data - percent"/>
    <tableColumn id="6" xr3:uid="{43E0FA13-9B54-44D6-B201-10E3B3EA5D72}" name="Count _x000a_(2021/22)" dataDxfId="67" dataCellStyle="Data - counts"/>
    <tableColumn id="7" xr3:uid="{C517B006-E5E4-45CE-8275-34DFC91A1A27}" name="Crude Rate_x000a_(2021/22)" dataDxfId="66" dataCellStyle="Data - percent"/>
    <tableColumn id="10" xr3:uid="{B737B69A-8423-4615-A441-837880882BBA}" name="Adjusted Rate_x000a_(2021/22)"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1/12)" dataDxfId="60"/>
    <tableColumn id="3" xr3:uid="{BA0D3DA2-FE1B-492A-B643-3CFEFEDAF728}" name="Crude Rate_x000a_(2011/12)" dataDxfId="59"/>
    <tableColumn id="8" xr3:uid="{CFB65243-E5B2-44C6-8D0C-FB9438A58613}" name="Adjusted Rate_x000a_(2011/12)" dataDxfId="58"/>
    <tableColumn id="4" xr3:uid="{65A87695-A081-48FE-8DE3-008DDF3ABE7B}" name="Count _x000a_(2016/17)" dataDxfId="57"/>
    <tableColumn id="5" xr3:uid="{94433568-4669-42E6-80A7-30B3ED87FD6E}" name="Crude Rate_x000a_(2016/17)" dataDxfId="56"/>
    <tableColumn id="9" xr3:uid="{3F299B8B-FCEB-4979-A7AE-BD2BD5C89E3E}" name="Adjusted Rate_x000a_(2016/17)" dataDxfId="55"/>
    <tableColumn id="6" xr3:uid="{F9BAEEB1-906A-4FDA-B891-D116C64ECB71}" name="Count _x000a_(2021/22)" dataDxfId="54"/>
    <tableColumn id="7" xr3:uid="{0CF98AB4-2418-42C1-BA44-73FF78F5589D}" name="Crude Rate_x000a_(2021/22)" dataDxfId="53"/>
    <tableColumn id="10" xr3:uid="{9C6E716E-CAD9-42C6-B721-1B82BF58347E}" name="Adjusted Rate_x000a_(2021/22)"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1/12)" dataDxfId="47"/>
    <tableColumn id="3" xr3:uid="{E7B9AA8C-BAA1-45C8-B8D1-E513DF08F7CD}" name="Crude Rate_x000a_(2011/12)" dataDxfId="46"/>
    <tableColumn id="8" xr3:uid="{5833F9F7-6CE0-4C5D-9C27-545F1A6F2CD5}" name="Adjusted Rate_x000a_(2011/12)" dataDxfId="45"/>
    <tableColumn id="4" xr3:uid="{AA22EA7D-5DC0-4F3A-8ECA-5325860C71C2}" name="Count _x000a_(2016/17)" dataDxfId="44"/>
    <tableColumn id="5" xr3:uid="{8961EBF3-9061-40CF-8EED-1A80E878AA94}" name="Crude Rate_x000a_(2016/17)" dataDxfId="43"/>
    <tableColumn id="9" xr3:uid="{670C5F53-3547-4206-A3B4-00F4526F41EF}" name="Adjusted Rate_x000a_(2016/17)" dataDxfId="42"/>
    <tableColumn id="6" xr3:uid="{5AE41F3B-C96C-4164-9A3A-D1DA1E86C419}" name="Count _x000a_(2021/22)" dataDxfId="41"/>
    <tableColumn id="7" xr3:uid="{CC94DDF7-9E48-4746-955D-E442C96C3982}" name="Crude Rate_x000a_(2021/22)" dataDxfId="40"/>
    <tableColumn id="10" xr3:uid="{1DCF345B-E210-451E-A2D4-F32F96B5D28A}" name="Adjusted Rate_x000a_(2021/22)"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1/12)" dataDxfId="34"/>
    <tableColumn id="3" xr3:uid="{26BCE2F9-001A-4F33-B3FE-6D6410B9F6A9}" name="Crude Rate_x000a_(2011/12)" dataDxfId="33"/>
    <tableColumn id="8" xr3:uid="{78EE06CD-91BE-4824-9F4D-66929B7D5852}" name="Adjusted Rate_x000a_(2011/12)" dataDxfId="32"/>
    <tableColumn id="4" xr3:uid="{ACE4089F-A593-4169-8211-DB959B0A7642}" name="Count _x000a_(2016/17)" dataDxfId="31"/>
    <tableColumn id="5" xr3:uid="{BBAF5251-1946-45AA-B1BE-33DD00E61DDF}" name="Crude Rate_x000a_(2016/17)" dataDxfId="30"/>
    <tableColumn id="9" xr3:uid="{0243E1F9-2123-42A5-BB23-E877D5619A14}" name="Adjusted Rate_x000a_(2016/17)" dataDxfId="29"/>
    <tableColumn id="6" xr3:uid="{2EBEEC92-8AF4-4122-8D62-E2CACC3843A9}" name="Count _x000a_(2021/22)" dataDxfId="28"/>
    <tableColumn id="7" xr3:uid="{EE37DAC4-2A3A-4DD3-9407-19801A4F6813}" name="Crude Rate_x000a_(2021/22)" dataDxfId="27"/>
    <tableColumn id="10" xr3:uid="{E85AC16D-EACE-461E-8B26-B1F5656F1FD6}" name="Adjusted Rate_x000a_(2021/22)"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1/12)" dataDxfId="21"/>
    <tableColumn id="3" xr3:uid="{054969E8-9BFF-44EA-9AC6-6F628BFD315E}" name="Crude Rate_x000a_(2011/12)" dataDxfId="20"/>
    <tableColumn id="8" xr3:uid="{D76499AF-A597-492A-91E1-B9288188753A}" name="Adjusted Rate_x000a_(2011/12)" dataDxfId="19"/>
    <tableColumn id="4" xr3:uid="{82B9FAD0-A182-4979-A453-ABA4A726790B}" name="Count _x000a_(2016/17)" dataDxfId="18"/>
    <tableColumn id="5" xr3:uid="{112A539F-2360-4C14-A71A-5D32AF2F734D}" name="Crude Rate_x000a_(2016/17)" dataDxfId="17"/>
    <tableColumn id="9" xr3:uid="{7A0D3EB2-8D1A-44C5-A259-DABF8E4C74B0}" name="Adjusted Rate_x000a_(2016/17)" dataDxfId="16"/>
    <tableColumn id="6" xr3:uid="{FB9C8903-1AC8-4A75-8E6F-8F2F08F49C57}" name="Count _x000a_(2021/22)" dataDxfId="15"/>
    <tableColumn id="7" xr3:uid="{290570BD-3038-4C7F-AC18-9BCCFD7BFA28}" name="Crude Rate_x000a_(2021/22)" dataDxfId="14"/>
    <tableColumn id="10" xr3:uid="{926D0B2F-0520-4633-993E-B9FF02B30FFE}" name="Adjusted Rate_x000a_(2021/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1/123)" dataDxfId="8" dataCellStyle="Data - percent"/>
    <tableColumn id="3" xr3:uid="{25DBBBAA-19F0-44AB-A7A3-E2C9680F4E3D}" name="Adjusted Rate (2016/17)" dataDxfId="7" dataCellStyle="Data - percent"/>
    <tableColumn id="4" xr3:uid="{B1A4B07F-07FA-4054-9241-0E968E724E9B}" name="Adjusted Rate (2021/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B35AA3-5862-45CA-B4FE-283033153894}" name="Table919331221303948664" displayName="Table919331221303948664" ref="A2:B13" totalsRowShown="0" headerRowDxfId="5" dataDxfId="3" headerRowBorderDxfId="4">
  <tableColumns count="2">
    <tableColumn id="1" xr3:uid="{203DE653-7909-4E48-A5EB-36AAE3AC92DB}" name="Statistical Tests" dataDxfId="2"/>
    <tableColumn id="2" xr3:uid="{5D10F17E-BFCF-46CF-8945-5F6BF11779A5}"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7" t="s">
        <v>464</v>
      </c>
      <c r="B1" s="55"/>
      <c r="C1" s="55"/>
      <c r="D1" s="55"/>
      <c r="E1" s="55"/>
      <c r="F1" s="55"/>
      <c r="G1" s="55"/>
      <c r="H1" s="55"/>
      <c r="I1" s="55"/>
      <c r="J1" s="55"/>
      <c r="K1" s="55"/>
      <c r="L1" s="55"/>
    </row>
    <row r="2" spans="1:18" s="56" customFormat="1" ht="18.899999999999999" customHeight="1" x14ac:dyDescent="0.3">
      <c r="A2" s="1" t="s">
        <v>434</v>
      </c>
      <c r="B2" s="57"/>
      <c r="C2" s="57"/>
      <c r="D2" s="57"/>
      <c r="E2" s="57"/>
      <c r="F2" s="57"/>
      <c r="G2" s="57"/>
      <c r="H2" s="57"/>
      <c r="I2" s="57"/>
      <c r="J2" s="57"/>
      <c r="K2" s="55"/>
      <c r="L2" s="55"/>
    </row>
    <row r="3" spans="1:18" s="60" customFormat="1" ht="54" customHeight="1" x14ac:dyDescent="0.3">
      <c r="A3" s="114" t="s">
        <v>445</v>
      </c>
      <c r="B3" s="58" t="s">
        <v>449</v>
      </c>
      <c r="C3" s="58" t="s">
        <v>450</v>
      </c>
      <c r="D3" s="58" t="s">
        <v>451</v>
      </c>
      <c r="E3" s="58" t="s">
        <v>452</v>
      </c>
      <c r="F3" s="58" t="s">
        <v>453</v>
      </c>
      <c r="G3" s="58" t="s">
        <v>454</v>
      </c>
      <c r="H3" s="58" t="s">
        <v>455</v>
      </c>
      <c r="I3" s="58" t="s">
        <v>456</v>
      </c>
      <c r="J3" s="59" t="s">
        <v>457</v>
      </c>
      <c r="Q3" s="61"/>
      <c r="R3" s="61"/>
    </row>
    <row r="4" spans="1:18" s="56" customFormat="1" ht="18.899999999999999" customHeight="1" x14ac:dyDescent="0.3">
      <c r="A4" s="62" t="s">
        <v>174</v>
      </c>
      <c r="B4" s="63">
        <v>27401</v>
      </c>
      <c r="C4" s="64">
        <v>353.51111455</v>
      </c>
      <c r="D4" s="64">
        <v>354.00606554000001</v>
      </c>
      <c r="E4" s="63">
        <v>87992</v>
      </c>
      <c r="F4" s="64">
        <v>1032.624513</v>
      </c>
      <c r="G4" s="64">
        <v>1169.4809217</v>
      </c>
      <c r="H4" s="63">
        <v>103082</v>
      </c>
      <c r="I4" s="64">
        <v>1092.4100802999999</v>
      </c>
      <c r="J4" s="65">
        <v>1189.7931125</v>
      </c>
    </row>
    <row r="5" spans="1:18" s="56" customFormat="1" ht="18.899999999999999" customHeight="1" x14ac:dyDescent="0.3">
      <c r="A5" s="62" t="s">
        <v>169</v>
      </c>
      <c r="B5" s="63">
        <v>287526</v>
      </c>
      <c r="C5" s="64">
        <v>834.74913339</v>
      </c>
      <c r="D5" s="64">
        <v>1006.9036066</v>
      </c>
      <c r="E5" s="63">
        <v>316866</v>
      </c>
      <c r="F5" s="64">
        <v>863.8988402</v>
      </c>
      <c r="G5" s="64">
        <v>994.82901890999995</v>
      </c>
      <c r="H5" s="63">
        <v>331136</v>
      </c>
      <c r="I5" s="64">
        <v>844.19415118999996</v>
      </c>
      <c r="J5" s="65">
        <v>898.82832074999999</v>
      </c>
    </row>
    <row r="6" spans="1:18" s="56" customFormat="1" ht="18.899999999999999" customHeight="1" x14ac:dyDescent="0.3">
      <c r="A6" s="62" t="s">
        <v>49</v>
      </c>
      <c r="B6" s="63">
        <v>44867</v>
      </c>
      <c r="C6" s="64">
        <v>696.75746188000005</v>
      </c>
      <c r="D6" s="64">
        <v>713.09389182999996</v>
      </c>
      <c r="E6" s="63">
        <v>100117</v>
      </c>
      <c r="F6" s="64">
        <v>1465.9062624000001</v>
      </c>
      <c r="G6" s="64">
        <v>1621.0156664000001</v>
      </c>
      <c r="H6" s="63">
        <v>112617</v>
      </c>
      <c r="I6" s="64">
        <v>1544.2216980999999</v>
      </c>
      <c r="J6" s="65">
        <v>1603.4754545999999</v>
      </c>
    </row>
    <row r="7" spans="1:18" s="56" customFormat="1" ht="18.899999999999999" customHeight="1" x14ac:dyDescent="0.3">
      <c r="A7" s="62" t="s">
        <v>172</v>
      </c>
      <c r="B7" s="63">
        <v>36881</v>
      </c>
      <c r="C7" s="64">
        <v>449.10558809999998</v>
      </c>
      <c r="D7" s="64">
        <v>448.63048484000001</v>
      </c>
      <c r="E7" s="63">
        <v>139452</v>
      </c>
      <c r="F7" s="64">
        <v>1657.6169646000001</v>
      </c>
      <c r="G7" s="64">
        <v>1719.6589125999999</v>
      </c>
      <c r="H7" s="63">
        <v>144428</v>
      </c>
      <c r="I7" s="64">
        <v>1652.1918184000001</v>
      </c>
      <c r="J7" s="65">
        <v>1626.8395333000001</v>
      </c>
    </row>
    <row r="8" spans="1:18" s="56" customFormat="1" ht="18.899999999999999" customHeight="1" x14ac:dyDescent="0.3">
      <c r="A8" s="62" t="s">
        <v>170</v>
      </c>
      <c r="B8" s="63">
        <v>14302</v>
      </c>
      <c r="C8" s="64">
        <v>586.38786388000005</v>
      </c>
      <c r="D8" s="64">
        <v>636.93890841999996</v>
      </c>
      <c r="E8" s="63">
        <v>51291</v>
      </c>
      <c r="F8" s="64">
        <v>1987.1760102000001</v>
      </c>
      <c r="G8" s="64">
        <v>2250.0820554000002</v>
      </c>
      <c r="H8" s="63">
        <v>60896</v>
      </c>
      <c r="I8" s="64">
        <v>2277.0818531999998</v>
      </c>
      <c r="J8" s="65">
        <v>2481.4583612000001</v>
      </c>
      <c r="Q8" s="66"/>
    </row>
    <row r="9" spans="1:18" s="56" customFormat="1" ht="18.899999999999999" customHeight="1" x14ac:dyDescent="0.3">
      <c r="A9" s="67" t="s">
        <v>29</v>
      </c>
      <c r="B9" s="68">
        <v>416192</v>
      </c>
      <c r="C9" s="69">
        <v>699.17917944999999</v>
      </c>
      <c r="D9" s="69">
        <v>793.04535358999999</v>
      </c>
      <c r="E9" s="68">
        <v>703746</v>
      </c>
      <c r="F9" s="69">
        <v>1112.1864723000001</v>
      </c>
      <c r="G9" s="69">
        <v>1217.8812273999999</v>
      </c>
      <c r="H9" s="68">
        <v>761541</v>
      </c>
      <c r="I9" s="69">
        <v>1126.1451237000001</v>
      </c>
      <c r="J9" s="70">
        <v>1126.1451237000001</v>
      </c>
    </row>
    <row r="10" spans="1:18" ht="18.899999999999999" customHeight="1" x14ac:dyDescent="0.25">
      <c r="A10" s="71" t="s">
        <v>418</v>
      </c>
    </row>
    <row r="11" spans="1:18" x14ac:dyDescent="0.25">
      <c r="B11" s="73"/>
      <c r="H11" s="73"/>
    </row>
    <row r="12" spans="1:18" x14ac:dyDescent="0.25">
      <c r="A12" s="116" t="s">
        <v>461</v>
      </c>
      <c r="B12" s="74"/>
      <c r="C12" s="74"/>
      <c r="D12" s="74"/>
      <c r="E12" s="74"/>
      <c r="F12" s="74"/>
      <c r="G12" s="74"/>
      <c r="H12" s="74"/>
      <c r="I12" s="74"/>
      <c r="J12" s="74"/>
    </row>
    <row r="13" spans="1:18" x14ac:dyDescent="0.25">
      <c r="B13" s="73"/>
      <c r="H13" s="73"/>
    </row>
    <row r="14" spans="1:18" ht="15.6" x14ac:dyDescent="0.3">
      <c r="A14" s="118" t="s">
        <v>462</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O19" sqref="O19"/>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7" customWidth="1"/>
    <col min="7" max="7" width="23.109375" style="97" customWidth="1"/>
    <col min="8" max="8" width="11.44140625" style="97" customWidth="1"/>
    <col min="9" max="10" width="11.44140625" style="12" customWidth="1"/>
    <col min="11" max="11" width="15.109375" style="12" customWidth="1"/>
    <col min="12" max="12" width="2.5546875" style="12" customWidth="1"/>
    <col min="13" max="13" width="9.109375" style="98"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eGFR Lab Test Rates by Regions, 2011/12, 2016/17 &amp; 2021/22(ref), per 1000 age 40+</v>
      </c>
    </row>
    <row r="3" spans="1:34" x14ac:dyDescent="0.3">
      <c r="B3" s="27" t="str">
        <f>'Raw Data'!B6</f>
        <v xml:space="preserve">date:  November 27, 2024 </v>
      </c>
    </row>
    <row r="4" spans="1:34" x14ac:dyDescent="0.3">
      <c r="AD4"/>
      <c r="AE4"/>
    </row>
    <row r="5" spans="1:34" s="3" customFormat="1" x14ac:dyDescent="0.3">
      <c r="A5" s="3" t="s">
        <v>237</v>
      </c>
      <c r="B5" s="2" t="s">
        <v>179</v>
      </c>
      <c r="C5" s="3" t="s">
        <v>129</v>
      </c>
      <c r="D5" s="26" t="s">
        <v>393</v>
      </c>
      <c r="E5" s="2" t="s">
        <v>394</v>
      </c>
      <c r="F5" s="7" t="s">
        <v>446</v>
      </c>
      <c r="G5" s="7" t="s">
        <v>447</v>
      </c>
      <c r="H5" s="7" t="s">
        <v>448</v>
      </c>
      <c r="I5" s="13"/>
      <c r="J5" s="15" t="s">
        <v>266</v>
      </c>
      <c r="K5" s="44"/>
    </row>
    <row r="6" spans="1:34" x14ac:dyDescent="0.3">
      <c r="A6">
        <v>6</v>
      </c>
      <c r="B6" s="27" t="s">
        <v>130</v>
      </c>
      <c r="C6" t="str">
        <f>IF('Raw Data'!BC13&lt;0,CONCATENATE("(",-1*'Raw Data'!BC13,")"),'Raw Data'!BC13)</f>
        <v>(a)</v>
      </c>
      <c r="D6" s="28" t="s">
        <v>48</v>
      </c>
      <c r="E6" s="27" t="str">
        <f t="shared" ref="E6:E11" si="0">CONCATENATE(B6)&amp; (C6)</f>
        <v>Manitoba (a)</v>
      </c>
      <c r="F6" s="12">
        <f>'Raw Data'!E13</f>
        <v>793.04535358999999</v>
      </c>
      <c r="G6" s="12">
        <f>'Raw Data'!Q13</f>
        <v>1217.8812273999999</v>
      </c>
      <c r="H6" s="12">
        <f>'Raw Data'!AC13</f>
        <v>1126.1451237000001</v>
      </c>
      <c r="J6" s="15">
        <v>8</v>
      </c>
      <c r="K6" s="14" t="s">
        <v>162</v>
      </c>
      <c r="L6" s="29"/>
      <c r="M6"/>
      <c r="N6" s="27"/>
      <c r="S6" s="6"/>
      <c r="T6" s="6"/>
      <c r="U6" s="6"/>
      <c r="AA6"/>
      <c r="AB6"/>
      <c r="AC6"/>
      <c r="AD6"/>
      <c r="AE6"/>
    </row>
    <row r="7" spans="1:34" x14ac:dyDescent="0.3">
      <c r="A7">
        <v>5</v>
      </c>
      <c r="B7" s="27" t="s">
        <v>170</v>
      </c>
      <c r="C7" t="str">
        <f>IF('Raw Data'!BC12&lt;0,CONCATENATE("(",-1*'Raw Data'!BC12,")"),'Raw Data'!BC12)</f>
        <v>(1,2,3,a,b)</v>
      </c>
      <c r="D7"/>
      <c r="E7" s="27" t="str">
        <f t="shared" si="0"/>
        <v>Northern Health Region (1,2,3,a,b)</v>
      </c>
      <c r="F7" s="12">
        <f>'Raw Data'!E12</f>
        <v>636.93890841999996</v>
      </c>
      <c r="G7" s="12">
        <f>'Raw Data'!Q12</f>
        <v>2250.0820554000002</v>
      </c>
      <c r="H7" s="12">
        <f>'Raw Data'!AC12</f>
        <v>2481.4583612000001</v>
      </c>
      <c r="J7" s="15">
        <v>9</v>
      </c>
      <c r="K7" s="44" t="s">
        <v>163</v>
      </c>
      <c r="L7" s="29"/>
      <c r="M7"/>
      <c r="N7" s="27"/>
      <c r="S7" s="6"/>
      <c r="T7" s="6"/>
      <c r="U7" s="6"/>
      <c r="AA7"/>
      <c r="AB7"/>
      <c r="AC7"/>
      <c r="AD7"/>
      <c r="AE7"/>
    </row>
    <row r="8" spans="1:34" x14ac:dyDescent="0.3">
      <c r="A8">
        <v>4</v>
      </c>
      <c r="B8" s="27" t="s">
        <v>172</v>
      </c>
      <c r="C8" t="str">
        <f>IF('Raw Data'!BC11&lt;0,CONCATENATE("(",-1*'Raw Data'!BC11,")"),'Raw Data'!BC11)</f>
        <v>(1,2,3,a)</v>
      </c>
      <c r="D8"/>
      <c r="E8" s="27" t="str">
        <f t="shared" si="0"/>
        <v>Prairie Mountain Health (1,2,3,a)</v>
      </c>
      <c r="F8" s="12">
        <f>'Raw Data'!E11</f>
        <v>448.63048484000001</v>
      </c>
      <c r="G8" s="12">
        <f>'Raw Data'!Q11</f>
        <v>1719.6589125999999</v>
      </c>
      <c r="H8" s="12">
        <f>'Raw Data'!AC11</f>
        <v>1626.8395333000001</v>
      </c>
      <c r="J8" s="15">
        <v>10</v>
      </c>
      <c r="K8" s="44" t="s">
        <v>165</v>
      </c>
      <c r="L8" s="29"/>
      <c r="M8"/>
      <c r="N8" s="27"/>
      <c r="S8" s="6"/>
      <c r="T8" s="6"/>
      <c r="U8" s="6"/>
      <c r="AA8"/>
      <c r="AB8"/>
      <c r="AC8"/>
      <c r="AD8"/>
      <c r="AE8"/>
    </row>
    <row r="9" spans="1:34" x14ac:dyDescent="0.3">
      <c r="A9">
        <v>3</v>
      </c>
      <c r="B9" s="27" t="s">
        <v>171</v>
      </c>
      <c r="C9" t="str">
        <f>IF('Raw Data'!BC10&lt;0,CONCATENATE("(",-1*'Raw Data'!BC10,")"),'Raw Data'!BC10)</f>
        <v>(2,3,a)</v>
      </c>
      <c r="D9"/>
      <c r="E9" s="27" t="str">
        <f t="shared" si="0"/>
        <v>Interlake-Eastern RHA (2,3,a)</v>
      </c>
      <c r="F9" s="12">
        <f>'Raw Data'!E10</f>
        <v>713.09389182999996</v>
      </c>
      <c r="G9" s="12">
        <f>'Raw Data'!Q10</f>
        <v>1621.0156664000001</v>
      </c>
      <c r="H9" s="12">
        <f>'Raw Data'!AC10</f>
        <v>1603.4754545999999</v>
      </c>
      <c r="J9" s="15">
        <v>11</v>
      </c>
      <c r="K9" s="44" t="s">
        <v>164</v>
      </c>
      <c r="L9" s="29"/>
      <c r="M9"/>
      <c r="N9" s="27"/>
      <c r="S9" s="6"/>
      <c r="T9" s="6"/>
      <c r="U9" s="6"/>
      <c r="AA9"/>
      <c r="AB9"/>
      <c r="AC9"/>
      <c r="AD9"/>
      <c r="AE9"/>
    </row>
    <row r="10" spans="1:34" x14ac:dyDescent="0.3">
      <c r="A10">
        <v>2</v>
      </c>
      <c r="B10" s="27" t="s">
        <v>173</v>
      </c>
      <c r="C10" t="str">
        <f>IF('Raw Data'!BC9&lt;0,CONCATENATE("(",-1*'Raw Data'!BC9,")"),'Raw Data'!BC9)</f>
        <v>(1,2,3,b)</v>
      </c>
      <c r="D10"/>
      <c r="E10" s="27" t="str">
        <f t="shared" si="0"/>
        <v>Winnipeg RHA (1,2,3,b)</v>
      </c>
      <c r="F10" s="12">
        <f>'Raw Data'!E9</f>
        <v>1006.9036066</v>
      </c>
      <c r="G10" s="12">
        <f>'Raw Data'!Q9</f>
        <v>994.82901890999995</v>
      </c>
      <c r="H10" s="12">
        <f>'Raw Data'!AC9</f>
        <v>898.82832074999999</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(1,a)</v>
      </c>
      <c r="D11"/>
      <c r="E11" s="27" t="str">
        <f t="shared" si="0"/>
        <v>Southern Health-Santé Sud (1,a)</v>
      </c>
      <c r="F11" s="12">
        <f>'Raw Data'!E8</f>
        <v>354.00606554000001</v>
      </c>
      <c r="G11" s="12">
        <f>'Raw Data'!Q8</f>
        <v>1169.4809217</v>
      </c>
      <c r="H11" s="12">
        <f>'Raw Data'!AC8</f>
        <v>1189.7931125</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eGFR Lab Test Rates by Income Quintile, 2011/12, 2016/17 &amp; 2021/22(ref), per 1000 age 40+</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420</v>
      </c>
      <c r="O17" s="6" t="s">
        <v>421</v>
      </c>
      <c r="P17" s="6" t="s">
        <v>422</v>
      </c>
      <c r="R17" s="29"/>
      <c r="V17"/>
      <c r="W17"/>
      <c r="X17"/>
      <c r="AF17" s="6"/>
      <c r="AG17" s="6"/>
      <c r="AH17" s="6"/>
    </row>
    <row r="18" spans="1:34" x14ac:dyDescent="0.3">
      <c r="B18"/>
      <c r="D18"/>
      <c r="E18"/>
      <c r="F18" s="6" t="s">
        <v>395</v>
      </c>
      <c r="G18" s="6" t="s">
        <v>396</v>
      </c>
      <c r="H18" s="6" t="s">
        <v>397</v>
      </c>
      <c r="I18"/>
      <c r="J18" s="6"/>
      <c r="K18" s="6"/>
      <c r="L18" s="6"/>
      <c r="M18" s="6"/>
      <c r="N18" s="37" t="s">
        <v>419</v>
      </c>
      <c r="O18" s="6"/>
      <c r="Q18" s="3"/>
      <c r="R18" s="29"/>
      <c r="V18"/>
      <c r="W18"/>
      <c r="X18"/>
      <c r="AF18" s="6"/>
      <c r="AG18" s="6"/>
      <c r="AH18" s="6"/>
    </row>
    <row r="19" spans="1:34" x14ac:dyDescent="0.3">
      <c r="B19" s="3" t="s">
        <v>30</v>
      </c>
      <c r="C19" s="3" t="s">
        <v>412</v>
      </c>
      <c r="D19" s="26" t="s">
        <v>393</v>
      </c>
      <c r="E19" s="2" t="s">
        <v>394</v>
      </c>
      <c r="F19" s="7" t="s">
        <v>446</v>
      </c>
      <c r="G19" s="7" t="s">
        <v>447</v>
      </c>
      <c r="H19" s="7" t="s">
        <v>448</v>
      </c>
      <c r="I19" s="7"/>
      <c r="J19" s="15" t="s">
        <v>266</v>
      </c>
      <c r="K19" s="44"/>
      <c r="L19" s="7"/>
      <c r="M19" s="12"/>
      <c r="N19" s="7" t="s">
        <v>446</v>
      </c>
      <c r="O19" s="7" t="s">
        <v>447</v>
      </c>
      <c r="P19" s="7" t="s">
        <v>448</v>
      </c>
    </row>
    <row r="20" spans="1:34" ht="27" x14ac:dyDescent="0.3">
      <c r="A20" t="s">
        <v>28</v>
      </c>
      <c r="B20" s="40" t="s">
        <v>413</v>
      </c>
      <c r="C20" s="27" t="str">
        <f>IF(OR('Raw Inc Data'!BS9="s",'Raw Inc Data'!BT9="s",'Raw Inc Data'!BU9="s")," (s)","")</f>
        <v/>
      </c>
      <c r="D20" t="s">
        <v>28</v>
      </c>
      <c r="E20" s="40" t="str">
        <f>CONCATENATE(B20,C20)</f>
        <v>R1
(Lowest)</v>
      </c>
      <c r="F20" s="12">
        <f>'Raw Inc Data'!D9</f>
        <v>565.79798759000005</v>
      </c>
      <c r="G20" s="12">
        <f>'Raw Inc Data'!U9</f>
        <v>2032.3365060000001</v>
      </c>
      <c r="H20" s="12">
        <f>'Raw Inc Data'!AL9</f>
        <v>1818.8621109999999</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393.54344275</v>
      </c>
      <c r="G21" s="12">
        <f>'Raw Inc Data'!U10</f>
        <v>1655.8047005000001</v>
      </c>
      <c r="H21" s="12">
        <f>'Raw Inc Data'!AL10</f>
        <v>1933.7016738</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485.13070727000002</v>
      </c>
      <c r="G22" s="12">
        <f>'Raw Inc Data'!U11</f>
        <v>1581.8517924</v>
      </c>
      <c r="H22" s="12">
        <f>'Raw Inc Data'!AL11</f>
        <v>1561.384444</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499.93603308000002</v>
      </c>
      <c r="G23" s="12">
        <f>'Raw Inc Data'!U12</f>
        <v>1437.580334</v>
      </c>
      <c r="H23" s="12">
        <f>'Raw Inc Data'!AL12</f>
        <v>1447.6207133</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414</v>
      </c>
      <c r="C24" s="27" t="str">
        <f>IF(OR('Raw Inc Data'!BS13="s",'Raw Inc Data'!BT13="s",'Raw Inc Data'!BU13="s")," (s)","")</f>
        <v/>
      </c>
      <c r="D24"/>
      <c r="E24" s="40" t="str">
        <f t="shared" si="1"/>
        <v>Rural R5
(Highest)</v>
      </c>
      <c r="F24" s="12">
        <f>'Raw Inc Data'!D13</f>
        <v>559.20190691000005</v>
      </c>
      <c r="G24" s="12">
        <f>'Raw Inc Data'!U13</f>
        <v>1337.2247268000001</v>
      </c>
      <c r="H24" s="12">
        <f>'Raw Inc Data'!AL13</f>
        <v>1248.5191901000001</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415</v>
      </c>
      <c r="C25" s="27" t="str">
        <f>IF(OR('Raw Inc Data'!BS14="s",'Raw Inc Data'!BT14="s",'Raw Inc Data'!BU14="s")," (s)","")</f>
        <v/>
      </c>
      <c r="D25" t="s">
        <v>28</v>
      </c>
      <c r="E25" s="40" t="str">
        <f t="shared" si="1"/>
        <v>U1
(Lowest)</v>
      </c>
      <c r="F25" s="12">
        <f>'Raw Inc Data'!D14</f>
        <v>1345.4370696000001</v>
      </c>
      <c r="G25" s="12">
        <f>'Raw Inc Data'!U14</f>
        <v>1404.6055867</v>
      </c>
      <c r="H25" s="12">
        <f>'Raw Inc Data'!AL14</f>
        <v>1394.7318542</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1056.4043142999999</v>
      </c>
      <c r="G26" s="12">
        <f>'Raw Inc Data'!U15</f>
        <v>1128.9873485000001</v>
      </c>
      <c r="H26" s="12">
        <f>'Raw Inc Data'!AL15</f>
        <v>1008.3975933</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946.55972377000001</v>
      </c>
      <c r="G27" s="12">
        <f>'Raw Inc Data'!U16</f>
        <v>988.00334896000004</v>
      </c>
      <c r="H27" s="12">
        <f>'Raw Inc Data'!AL16</f>
        <v>891.06128360000002</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863.55402663999996</v>
      </c>
      <c r="G28" s="12">
        <f>'Raw Inc Data'!U17</f>
        <v>955.96641815999999</v>
      </c>
      <c r="H28" s="12">
        <f>'Raw Inc Data'!AL17</f>
        <v>791.75259870000002</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416</v>
      </c>
      <c r="C29" s="27" t="str">
        <f>IF(OR('Raw Inc Data'!BS18="s",'Raw Inc Data'!BT18="s",'Raw Inc Data'!BU18="s")," (s)","")</f>
        <v/>
      </c>
      <c r="D29"/>
      <c r="E29" s="40" t="str">
        <f t="shared" si="1"/>
        <v>Urban U5
(Highest)</v>
      </c>
      <c r="F29" s="12">
        <f>'Raw Inc Data'!D18</f>
        <v>841.34588561999999</v>
      </c>
      <c r="G29" s="12">
        <f>'Raw Inc Data'!U18</f>
        <v>794.25261824999995</v>
      </c>
      <c r="H29" s="12">
        <f>'Raw Inc Data'!AL18</f>
        <v>757.00039291999997</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244</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399</v>
      </c>
      <c r="G33" s="30" t="s">
        <v>400</v>
      </c>
      <c r="H33" t="s">
        <v>401</v>
      </c>
      <c r="I33"/>
      <c r="J33" s="37" t="s">
        <v>398</v>
      </c>
      <c r="K33" s="6"/>
      <c r="L33" s="31"/>
      <c r="M33" s="30"/>
      <c r="N33" s="30"/>
      <c r="O33" s="30"/>
      <c r="R33" s="29"/>
      <c r="V33"/>
      <c r="W33"/>
      <c r="X33"/>
      <c r="AF33" s="6"/>
      <c r="AG33" s="6"/>
      <c r="AH33" s="6"/>
    </row>
    <row r="34" spans="2:34" x14ac:dyDescent="0.3">
      <c r="B34"/>
      <c r="D34"/>
      <c r="E34" s="23" t="s">
        <v>270</v>
      </c>
      <c r="F34" s="24" t="str">
        <f>IF('Raw Inc Data'!BN9="r","*","")</f>
        <v/>
      </c>
      <c r="G34" s="24" t="str">
        <f>IF('Raw Inc Data'!BO9="r","*","")</f>
        <v>*</v>
      </c>
      <c r="H34" s="24" t="str">
        <f>IF('Raw Inc Data'!BP9="r","*","")</f>
        <v>*</v>
      </c>
      <c r="I34" s="22"/>
      <c r="J34" s="38" t="s">
        <v>270</v>
      </c>
      <c r="K34" s="38" t="s">
        <v>402</v>
      </c>
      <c r="L34" s="38" t="s">
        <v>404</v>
      </c>
      <c r="M34" s="38" t="s">
        <v>405</v>
      </c>
      <c r="N34"/>
      <c r="O34" s="29"/>
    </row>
    <row r="35" spans="2:34" x14ac:dyDescent="0.3">
      <c r="B35"/>
      <c r="D35"/>
      <c r="E35" s="23" t="s">
        <v>269</v>
      </c>
      <c r="F35" s="24" t="str">
        <f>IF('Raw Inc Data'!BN14="u","*","")</f>
        <v>*</v>
      </c>
      <c r="G35" s="24" t="str">
        <f>IF('Raw Inc Data'!BO14="u","*","")</f>
        <v>*</v>
      </c>
      <c r="H35" s="24" t="str">
        <f>IF('Raw Inc Data'!BP14="u","*","")</f>
        <v>*</v>
      </c>
      <c r="I35" s="32"/>
      <c r="J35" s="38" t="s">
        <v>269</v>
      </c>
      <c r="K35" s="38" t="s">
        <v>403</v>
      </c>
      <c r="L35" s="38" t="s">
        <v>407</v>
      </c>
      <c r="M35" s="38" t="s">
        <v>406</v>
      </c>
      <c r="N35"/>
      <c r="O35" s="29"/>
    </row>
    <row r="36" spans="2:34" x14ac:dyDescent="0.3">
      <c r="B36"/>
      <c r="D36"/>
      <c r="E36" s="33" t="s">
        <v>272</v>
      </c>
      <c r="F36" s="34"/>
      <c r="G36" s="24" t="str">
        <f>IF('Raw Inc Data'!BQ9="a"," (a)","")</f>
        <v xml:space="preserve"> (a)</v>
      </c>
      <c r="H36" s="24" t="str">
        <f>IF('Raw Inc Data'!BR9="b"," (b)","")</f>
        <v/>
      </c>
      <c r="I36" s="22"/>
      <c r="J36" s="38" t="s">
        <v>272</v>
      </c>
      <c r="K36" s="38"/>
      <c r="L36" s="38" t="s">
        <v>408</v>
      </c>
      <c r="M36" s="38" t="s">
        <v>409</v>
      </c>
      <c r="N36" s="6"/>
      <c r="O36" s="29"/>
    </row>
    <row r="37" spans="2:34" x14ac:dyDescent="0.3">
      <c r="B37"/>
      <c r="D37"/>
      <c r="E37" s="33" t="s">
        <v>271</v>
      </c>
      <c r="F37" s="34"/>
      <c r="G37" s="24" t="str">
        <f>IF('Raw Inc Data'!BQ14="a"," (a)","")</f>
        <v/>
      </c>
      <c r="H37" s="24" t="str">
        <f>IF('Raw Inc Data'!BR14="b"," (b)","")</f>
        <v/>
      </c>
      <c r="I37" s="22"/>
      <c r="J37" s="39" t="s">
        <v>271</v>
      </c>
      <c r="K37" s="38"/>
      <c r="L37" s="38" t="s">
        <v>410</v>
      </c>
      <c r="M37" s="24" t="s">
        <v>411</v>
      </c>
      <c r="N37" s="6"/>
      <c r="O37" s="29"/>
    </row>
    <row r="38" spans="2:34" x14ac:dyDescent="0.3">
      <c r="B38"/>
      <c r="D38"/>
      <c r="E38" s="23" t="s">
        <v>376</v>
      </c>
      <c r="F38" s="25" t="str">
        <f>CONCATENATE(F$19,F34)</f>
        <v>2011/12</v>
      </c>
      <c r="G38" s="25" t="str">
        <f>CONCATENATE(G$19,G34,G36)</f>
        <v>2016/17* (a)</v>
      </c>
      <c r="H38" s="25" t="str">
        <f>CONCATENATE(H$19,H34,H36)</f>
        <v>2021/22*</v>
      </c>
      <c r="I38" s="6"/>
      <c r="J38" s="38"/>
      <c r="K38" s="38"/>
      <c r="L38" s="38"/>
      <c r="M38" s="24"/>
      <c r="N38" s="6"/>
      <c r="O38" s="29"/>
    </row>
    <row r="39" spans="2:34" x14ac:dyDescent="0.3">
      <c r="B39"/>
      <c r="D39"/>
      <c r="E39" s="23" t="s">
        <v>377</v>
      </c>
      <c r="F39" s="25" t="str">
        <f>CONCATENATE(F$19,F35)</f>
        <v>2011/12*</v>
      </c>
      <c r="G39" s="25" t="str">
        <f>CONCATENATE(G$19,G35,G37)</f>
        <v>2016/17*</v>
      </c>
      <c r="H39" s="25" t="str">
        <f>CONCATENATE(H$19,H35,H37)</f>
        <v>2021/22*</v>
      </c>
      <c r="I39" s="6"/>
      <c r="J39" s="24"/>
      <c r="K39" s="24"/>
      <c r="L39" s="24"/>
      <c r="M39" s="24"/>
      <c r="N39" s="6"/>
      <c r="O39" s="29"/>
    </row>
    <row r="40" spans="2:34" x14ac:dyDescent="0.3">
      <c r="B40"/>
      <c r="D40"/>
      <c r="J40" s="6"/>
      <c r="K40" s="6"/>
      <c r="L40" s="6"/>
      <c r="M40" s="6"/>
      <c r="N40" s="6"/>
      <c r="O40" s="29"/>
    </row>
    <row r="41" spans="2:34" x14ac:dyDescent="0.3">
      <c r="B41" s="49" t="s">
        <v>423</v>
      </c>
      <c r="C41" s="49"/>
      <c r="D41" s="50"/>
      <c r="E41" s="50"/>
      <c r="F41" s="50"/>
      <c r="G41" s="50"/>
      <c r="H41" s="50"/>
      <c r="I41" s="50"/>
      <c r="J41" s="50"/>
      <c r="K41" s="50"/>
      <c r="L41" s="50"/>
      <c r="M41" s="50"/>
      <c r="N41" s="50"/>
      <c r="O41" s="50"/>
      <c r="P41" s="50"/>
      <c r="Q41" s="50"/>
      <c r="R41" s="5"/>
      <c r="U41" s="6"/>
      <c r="AE41"/>
    </row>
    <row r="42" spans="2:34" x14ac:dyDescent="0.3">
      <c r="L42" s="98"/>
      <c r="M42" s="44"/>
      <c r="N42"/>
      <c r="U42" s="6"/>
      <c r="AE42"/>
    </row>
    <row r="43" spans="2:34" x14ac:dyDescent="0.3">
      <c r="L43" s="98"/>
      <c r="M43" s="44"/>
      <c r="N43"/>
      <c r="U43" s="6"/>
      <c r="AE43"/>
    </row>
    <row r="44" spans="2:34" x14ac:dyDescent="0.3">
      <c r="L44" s="98"/>
      <c r="M44" s="44"/>
      <c r="N44"/>
      <c r="U44" s="6"/>
      <c r="AE44"/>
    </row>
    <row r="45" spans="2:34" x14ac:dyDescent="0.3">
      <c r="L45" s="98"/>
      <c r="M45" s="44"/>
      <c r="N45"/>
      <c r="U45" s="6"/>
      <c r="AE45"/>
    </row>
    <row r="46" spans="2:34" x14ac:dyDescent="0.3">
      <c r="L46" s="98"/>
      <c r="M46" s="44"/>
      <c r="N46"/>
      <c r="U46" s="6"/>
      <c r="AE46"/>
    </row>
    <row r="47" spans="2:34" x14ac:dyDescent="0.3">
      <c r="L47" s="9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O19" sqref="O19"/>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436</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6"/>
      <c r="BE5" s="96"/>
      <c r="BF5" s="96"/>
    </row>
    <row r="6" spans="1:93" x14ac:dyDescent="0.3">
      <c r="A6" s="9"/>
      <c r="B6" t="s">
        <v>435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6"/>
      <c r="BE6" s="96"/>
      <c r="BF6" s="96"/>
    </row>
    <row r="7" spans="1:93" x14ac:dyDescent="0.3">
      <c r="A7" s="9"/>
      <c r="B7" t="s">
        <v>0</v>
      </c>
      <c r="C7" s="99" t="s">
        <v>1</v>
      </c>
      <c r="D7" s="100" t="s">
        <v>2</v>
      </c>
      <c r="E7" s="101" t="s">
        <v>3</v>
      </c>
      <c r="F7" s="100" t="s">
        <v>4</v>
      </c>
      <c r="G7" s="100" t="s">
        <v>5</v>
      </c>
      <c r="H7" s="100" t="s">
        <v>6</v>
      </c>
      <c r="I7" s="102" t="s">
        <v>7</v>
      </c>
      <c r="J7" s="100" t="s">
        <v>155</v>
      </c>
      <c r="K7" s="100" t="s">
        <v>156</v>
      </c>
      <c r="L7" s="100" t="s">
        <v>8</v>
      </c>
      <c r="M7" s="100" t="s">
        <v>9</v>
      </c>
      <c r="N7" s="100" t="s">
        <v>10</v>
      </c>
      <c r="O7" s="100" t="s">
        <v>11</v>
      </c>
      <c r="P7" s="100" t="s">
        <v>12</v>
      </c>
      <c r="Q7" s="101" t="s">
        <v>13</v>
      </c>
      <c r="R7" s="100" t="s">
        <v>14</v>
      </c>
      <c r="S7" s="100" t="s">
        <v>15</v>
      </c>
      <c r="T7" s="100" t="s">
        <v>16</v>
      </c>
      <c r="U7" s="102" t="s">
        <v>17</v>
      </c>
      <c r="V7" s="100" t="s">
        <v>157</v>
      </c>
      <c r="W7" s="100" t="s">
        <v>158</v>
      </c>
      <c r="X7" s="100" t="s">
        <v>18</v>
      </c>
      <c r="Y7" s="100" t="s">
        <v>19</v>
      </c>
      <c r="Z7" s="100" t="s">
        <v>20</v>
      </c>
      <c r="AA7" s="100" t="s">
        <v>207</v>
      </c>
      <c r="AB7" s="100" t="s">
        <v>208</v>
      </c>
      <c r="AC7" s="101" t="s">
        <v>209</v>
      </c>
      <c r="AD7" s="100" t="s">
        <v>210</v>
      </c>
      <c r="AE7" s="100" t="s">
        <v>211</v>
      </c>
      <c r="AF7" s="100" t="s">
        <v>212</v>
      </c>
      <c r="AG7" s="102" t="s">
        <v>213</v>
      </c>
      <c r="AH7" s="100" t="s">
        <v>214</v>
      </c>
      <c r="AI7" s="100" t="s">
        <v>215</v>
      </c>
      <c r="AJ7" s="100" t="s">
        <v>216</v>
      </c>
      <c r="AK7" s="100" t="s">
        <v>217</v>
      </c>
      <c r="AL7" s="100" t="s">
        <v>218</v>
      </c>
      <c r="AM7" s="100" t="s">
        <v>219</v>
      </c>
      <c r="AN7" s="100" t="s">
        <v>220</v>
      </c>
      <c r="AO7" s="100" t="s">
        <v>221</v>
      </c>
      <c r="AP7" s="100" t="s">
        <v>222</v>
      </c>
      <c r="AQ7" s="100" t="s">
        <v>21</v>
      </c>
      <c r="AR7" s="100" t="s">
        <v>22</v>
      </c>
      <c r="AS7" s="100" t="s">
        <v>23</v>
      </c>
      <c r="AT7" s="100" t="s">
        <v>24</v>
      </c>
      <c r="AU7" s="99" t="s">
        <v>159</v>
      </c>
      <c r="AV7" s="99" t="s">
        <v>160</v>
      </c>
      <c r="AW7" s="99" t="s">
        <v>223</v>
      </c>
      <c r="AX7" s="99" t="s">
        <v>161</v>
      </c>
      <c r="AY7" s="99" t="s">
        <v>224</v>
      </c>
      <c r="AZ7" s="99" t="s">
        <v>25</v>
      </c>
      <c r="BA7" s="99" t="s">
        <v>26</v>
      </c>
      <c r="BB7" s="99" t="s">
        <v>225</v>
      </c>
      <c r="BC7" s="103" t="s">
        <v>27</v>
      </c>
      <c r="BD7" s="104" t="s">
        <v>131</v>
      </c>
      <c r="BE7" s="104" t="s">
        <v>132</v>
      </c>
      <c r="BF7" s="104" t="s">
        <v>226</v>
      </c>
    </row>
    <row r="8" spans="1:93" s="3" customFormat="1" x14ac:dyDescent="0.3">
      <c r="A8" s="9" t="s">
        <v>417</v>
      </c>
      <c r="B8" s="3" t="s">
        <v>162</v>
      </c>
      <c r="C8" s="105">
        <v>27401</v>
      </c>
      <c r="D8" s="106">
        <v>77511</v>
      </c>
      <c r="E8" s="101">
        <v>354.00606554000001</v>
      </c>
      <c r="F8" s="107">
        <v>322.86546235999998</v>
      </c>
      <c r="G8" s="107">
        <v>388.15020201999999</v>
      </c>
      <c r="H8" s="107">
        <v>4.5758349999999999E-66</v>
      </c>
      <c r="I8" s="108">
        <v>353.51111455</v>
      </c>
      <c r="J8" s="107">
        <v>349.35009847999999</v>
      </c>
      <c r="K8" s="107">
        <v>357.72169137999998</v>
      </c>
      <c r="L8" s="107">
        <v>0.44638817180000001</v>
      </c>
      <c r="M8" s="107">
        <v>0.40712105669999998</v>
      </c>
      <c r="N8" s="107">
        <v>0.48944262799999999</v>
      </c>
      <c r="O8" s="106">
        <v>87992</v>
      </c>
      <c r="P8" s="106">
        <v>85212</v>
      </c>
      <c r="Q8" s="101">
        <v>1169.4809217</v>
      </c>
      <c r="R8" s="107">
        <v>1069.4154258999999</v>
      </c>
      <c r="S8" s="107">
        <v>1278.9095735999999</v>
      </c>
      <c r="T8" s="107">
        <v>0.3742276585</v>
      </c>
      <c r="U8" s="108">
        <v>1032.624513</v>
      </c>
      <c r="V8" s="107">
        <v>1025.8241052999999</v>
      </c>
      <c r="W8" s="107">
        <v>1039.4700021000001</v>
      </c>
      <c r="X8" s="107">
        <v>0.96025859950000003</v>
      </c>
      <c r="Y8" s="107">
        <v>0.87809500780000005</v>
      </c>
      <c r="Z8" s="107">
        <v>1.0501102609999999</v>
      </c>
      <c r="AA8" s="106">
        <v>103082</v>
      </c>
      <c r="AB8" s="106">
        <v>94362</v>
      </c>
      <c r="AC8" s="101">
        <v>1189.7931125</v>
      </c>
      <c r="AD8" s="107">
        <v>1089.2699422999999</v>
      </c>
      <c r="AE8" s="107">
        <v>1299.5930536000001</v>
      </c>
      <c r="AF8" s="107">
        <v>0.22218416060000001</v>
      </c>
      <c r="AG8" s="108">
        <v>1092.4100802999999</v>
      </c>
      <c r="AH8" s="107">
        <v>1085.7616756</v>
      </c>
      <c r="AI8" s="107">
        <v>1099.099195</v>
      </c>
      <c r="AJ8" s="107">
        <v>1.0565184606</v>
      </c>
      <c r="AK8" s="107">
        <v>0.96725539130000004</v>
      </c>
      <c r="AL8" s="107">
        <v>1.1540191634999999</v>
      </c>
      <c r="AM8" s="107">
        <v>0.7128807694</v>
      </c>
      <c r="AN8" s="107">
        <v>1.0173685525</v>
      </c>
      <c r="AO8" s="107">
        <v>0.92821337559999995</v>
      </c>
      <c r="AP8" s="107">
        <v>1.1150871111</v>
      </c>
      <c r="AQ8" s="107">
        <v>1.25425E-138</v>
      </c>
      <c r="AR8" s="107">
        <v>3.3035618188</v>
      </c>
      <c r="AS8" s="107">
        <v>3.0088291249000001</v>
      </c>
      <c r="AT8" s="107">
        <v>3.6271653316000001</v>
      </c>
      <c r="AU8" s="105">
        <v>1</v>
      </c>
      <c r="AV8" s="105" t="s">
        <v>28</v>
      </c>
      <c r="AW8" s="105" t="s">
        <v>28</v>
      </c>
      <c r="AX8" s="105" t="s">
        <v>227</v>
      </c>
      <c r="AY8" s="105" t="s">
        <v>28</v>
      </c>
      <c r="AZ8" s="105" t="s">
        <v>28</v>
      </c>
      <c r="BA8" s="105" t="s">
        <v>28</v>
      </c>
      <c r="BB8" s="105" t="s">
        <v>28</v>
      </c>
      <c r="BC8" s="103" t="s">
        <v>232</v>
      </c>
      <c r="BD8" s="104">
        <v>27401</v>
      </c>
      <c r="BE8" s="104">
        <v>87992</v>
      </c>
      <c r="BF8" s="104">
        <v>103082</v>
      </c>
      <c r="BG8" s="37"/>
      <c r="BH8" s="37"/>
      <c r="BI8" s="37"/>
      <c r="BJ8" s="37"/>
      <c r="BK8" s="37"/>
      <c r="BL8" s="37"/>
      <c r="BM8" s="37"/>
      <c r="BN8" s="37"/>
      <c r="BO8" s="37"/>
      <c r="BP8" s="37"/>
      <c r="BQ8" s="37"/>
      <c r="BR8" s="37"/>
      <c r="BS8" s="37"/>
      <c r="BT8" s="37"/>
      <c r="BU8" s="37"/>
      <c r="BV8" s="37"/>
      <c r="BW8" s="37"/>
    </row>
    <row r="9" spans="1:93" x14ac:dyDescent="0.3">
      <c r="A9" s="9"/>
      <c r="B9" t="s">
        <v>163</v>
      </c>
      <c r="C9" s="99">
        <v>287526</v>
      </c>
      <c r="D9" s="109">
        <v>344446</v>
      </c>
      <c r="E9" s="110">
        <v>1006.9036066</v>
      </c>
      <c r="F9" s="100">
        <v>921.00203224999996</v>
      </c>
      <c r="G9" s="100">
        <v>1100.8171941000001</v>
      </c>
      <c r="H9" s="100">
        <v>1.5402881000000001E-7</v>
      </c>
      <c r="I9" s="102">
        <v>834.74913339</v>
      </c>
      <c r="J9" s="100">
        <v>831.70353921000003</v>
      </c>
      <c r="K9" s="100">
        <v>837.80588016000002</v>
      </c>
      <c r="L9" s="100">
        <v>1.2696671155000001</v>
      </c>
      <c r="M9" s="100">
        <v>1.1613485004999999</v>
      </c>
      <c r="N9" s="100">
        <v>1.3880885742</v>
      </c>
      <c r="O9" s="109">
        <v>316866</v>
      </c>
      <c r="P9" s="109">
        <v>366786</v>
      </c>
      <c r="Q9" s="110">
        <v>994.82901890999995</v>
      </c>
      <c r="R9" s="100">
        <v>911.63045457999999</v>
      </c>
      <c r="S9" s="100">
        <v>1085.6205734</v>
      </c>
      <c r="T9" s="100">
        <v>5.6288817999999996E-6</v>
      </c>
      <c r="U9" s="102">
        <v>863.8988402</v>
      </c>
      <c r="V9" s="100">
        <v>860.89610312000002</v>
      </c>
      <c r="W9" s="100">
        <v>866.91205058000003</v>
      </c>
      <c r="X9" s="100">
        <v>0.81685224840000004</v>
      </c>
      <c r="Y9" s="100">
        <v>0.74853806270000001</v>
      </c>
      <c r="Z9" s="100">
        <v>0.8914010242</v>
      </c>
      <c r="AA9" s="109">
        <v>331136</v>
      </c>
      <c r="AB9" s="109">
        <v>392251</v>
      </c>
      <c r="AC9" s="110">
        <v>898.82832074999999</v>
      </c>
      <c r="AD9" s="100">
        <v>825.35290311000006</v>
      </c>
      <c r="AE9" s="100">
        <v>978.84474283999998</v>
      </c>
      <c r="AF9" s="100">
        <v>2.1987150999999999E-7</v>
      </c>
      <c r="AG9" s="102">
        <v>844.19415118999996</v>
      </c>
      <c r="AH9" s="100">
        <v>841.32371539999997</v>
      </c>
      <c r="AI9" s="100">
        <v>847.07438035999996</v>
      </c>
      <c r="AJ9" s="100">
        <v>0.79814608419999999</v>
      </c>
      <c r="AK9" s="100">
        <v>0.73290101399999996</v>
      </c>
      <c r="AL9" s="100">
        <v>0.86919946839999995</v>
      </c>
      <c r="AM9" s="100">
        <v>2.20316651E-2</v>
      </c>
      <c r="AN9" s="100">
        <v>0.90350030370000001</v>
      </c>
      <c r="AO9" s="100">
        <v>0.82833364570000001</v>
      </c>
      <c r="AP9" s="100">
        <v>0.98548791680000003</v>
      </c>
      <c r="AQ9" s="100">
        <v>0.78971744180000003</v>
      </c>
      <c r="AR9" s="100">
        <v>0.98800819900000003</v>
      </c>
      <c r="AS9" s="100">
        <v>0.9041757601</v>
      </c>
      <c r="AT9" s="100">
        <v>1.0796133279</v>
      </c>
      <c r="AU9" s="99">
        <v>1</v>
      </c>
      <c r="AV9" s="99">
        <v>2</v>
      </c>
      <c r="AW9" s="99">
        <v>3</v>
      </c>
      <c r="AX9" s="99" t="s">
        <v>28</v>
      </c>
      <c r="AY9" s="99" t="s">
        <v>228</v>
      </c>
      <c r="AZ9" s="99" t="s">
        <v>28</v>
      </c>
      <c r="BA9" s="99" t="s">
        <v>28</v>
      </c>
      <c r="BB9" s="99" t="s">
        <v>28</v>
      </c>
      <c r="BC9" s="111" t="s">
        <v>437</v>
      </c>
      <c r="BD9" s="112">
        <v>287526</v>
      </c>
      <c r="BE9" s="112">
        <v>316866</v>
      </c>
      <c r="BF9" s="112">
        <v>331136</v>
      </c>
    </row>
    <row r="10" spans="1:93" x14ac:dyDescent="0.3">
      <c r="A10" s="9"/>
      <c r="B10" t="s">
        <v>165</v>
      </c>
      <c r="C10" s="99">
        <v>44867</v>
      </c>
      <c r="D10" s="109">
        <v>64394</v>
      </c>
      <c r="E10" s="110">
        <v>713.09389182999996</v>
      </c>
      <c r="F10" s="100">
        <v>650.73761770999999</v>
      </c>
      <c r="G10" s="100">
        <v>781.42539285999999</v>
      </c>
      <c r="H10" s="100">
        <v>2.2838730099999999E-2</v>
      </c>
      <c r="I10" s="102">
        <v>696.75746188000005</v>
      </c>
      <c r="J10" s="100">
        <v>690.34007118</v>
      </c>
      <c r="K10" s="100">
        <v>703.23450853999998</v>
      </c>
      <c r="L10" s="100">
        <v>0.89918425040000005</v>
      </c>
      <c r="M10" s="100">
        <v>0.82055536259999995</v>
      </c>
      <c r="N10" s="100">
        <v>0.98534767190000005</v>
      </c>
      <c r="O10" s="109">
        <v>100117</v>
      </c>
      <c r="P10" s="109">
        <v>68297</v>
      </c>
      <c r="Q10" s="110">
        <v>1621.0156664000001</v>
      </c>
      <c r="R10" s="100">
        <v>1482.2940745000001</v>
      </c>
      <c r="S10" s="100">
        <v>1772.7196214999999</v>
      </c>
      <c r="T10" s="100">
        <v>3.740746E-10</v>
      </c>
      <c r="U10" s="102">
        <v>1465.9062624000001</v>
      </c>
      <c r="V10" s="100">
        <v>1456.8540238</v>
      </c>
      <c r="W10" s="100">
        <v>1475.0147475000001</v>
      </c>
      <c r="X10" s="100">
        <v>1.3310129344999999</v>
      </c>
      <c r="Y10" s="100">
        <v>1.2171088946999999</v>
      </c>
      <c r="Z10" s="100">
        <v>1.4555767686000001</v>
      </c>
      <c r="AA10" s="109">
        <v>112617</v>
      </c>
      <c r="AB10" s="109">
        <v>72928</v>
      </c>
      <c r="AC10" s="110">
        <v>1603.4754545999999</v>
      </c>
      <c r="AD10" s="100">
        <v>1467.9461168</v>
      </c>
      <c r="AE10" s="100">
        <v>1751.5176504999999</v>
      </c>
      <c r="AF10" s="100">
        <v>4.4033339999999998E-15</v>
      </c>
      <c r="AG10" s="102">
        <v>1544.2216980999999</v>
      </c>
      <c r="AH10" s="100">
        <v>1535.2290387</v>
      </c>
      <c r="AI10" s="100">
        <v>1553.2670323</v>
      </c>
      <c r="AJ10" s="100">
        <v>1.4238621834</v>
      </c>
      <c r="AK10" s="100">
        <v>1.3035141616999999</v>
      </c>
      <c r="AL10" s="100">
        <v>1.5553214356</v>
      </c>
      <c r="AM10" s="100">
        <v>0.81628361189999998</v>
      </c>
      <c r="AN10" s="100">
        <v>0.98917949270000005</v>
      </c>
      <c r="AO10" s="100">
        <v>0.90243284160000004</v>
      </c>
      <c r="AP10" s="100">
        <v>1.084264694</v>
      </c>
      <c r="AQ10" s="100">
        <v>3.4537979999999997E-67</v>
      </c>
      <c r="AR10" s="100">
        <v>2.273214909</v>
      </c>
      <c r="AS10" s="100">
        <v>2.0714632254000001</v>
      </c>
      <c r="AT10" s="100">
        <v>2.4946163459999999</v>
      </c>
      <c r="AU10" s="99" t="s">
        <v>28</v>
      </c>
      <c r="AV10" s="99">
        <v>2</v>
      </c>
      <c r="AW10" s="99">
        <v>3</v>
      </c>
      <c r="AX10" s="99" t="s">
        <v>227</v>
      </c>
      <c r="AY10" s="99" t="s">
        <v>28</v>
      </c>
      <c r="AZ10" s="99" t="s">
        <v>28</v>
      </c>
      <c r="BA10" s="99" t="s">
        <v>28</v>
      </c>
      <c r="BB10" s="99" t="s">
        <v>28</v>
      </c>
      <c r="BC10" s="111" t="s">
        <v>428</v>
      </c>
      <c r="BD10" s="112">
        <v>44867</v>
      </c>
      <c r="BE10" s="112">
        <v>100117</v>
      </c>
      <c r="BF10" s="112">
        <v>112617</v>
      </c>
    </row>
    <row r="11" spans="1:93" x14ac:dyDescent="0.3">
      <c r="A11" s="9"/>
      <c r="B11" t="s">
        <v>164</v>
      </c>
      <c r="C11" s="99">
        <v>36881</v>
      </c>
      <c r="D11" s="109">
        <v>82121</v>
      </c>
      <c r="E11" s="110">
        <v>448.63048484000001</v>
      </c>
      <c r="F11" s="100">
        <v>409.62488999999999</v>
      </c>
      <c r="G11" s="100">
        <v>491.35029838000003</v>
      </c>
      <c r="H11" s="100">
        <v>1.2259479999999999E-34</v>
      </c>
      <c r="I11" s="102">
        <v>449.10558809999998</v>
      </c>
      <c r="J11" s="100">
        <v>444.54541917</v>
      </c>
      <c r="K11" s="100">
        <v>453.71253546000003</v>
      </c>
      <c r="L11" s="100">
        <v>0.56570596220000002</v>
      </c>
      <c r="M11" s="100">
        <v>0.51652139210000003</v>
      </c>
      <c r="N11" s="100">
        <v>0.61957402080000001</v>
      </c>
      <c r="O11" s="109">
        <v>139452</v>
      </c>
      <c r="P11" s="109">
        <v>84128</v>
      </c>
      <c r="Q11" s="110">
        <v>1719.6589125999999</v>
      </c>
      <c r="R11" s="100">
        <v>1574.0867266</v>
      </c>
      <c r="S11" s="100">
        <v>1878.6936740000001</v>
      </c>
      <c r="T11" s="100">
        <v>2.0879959999999999E-14</v>
      </c>
      <c r="U11" s="102">
        <v>1657.6169646000001</v>
      </c>
      <c r="V11" s="100">
        <v>1648.9397428</v>
      </c>
      <c r="W11" s="100">
        <v>1666.3398486000001</v>
      </c>
      <c r="X11" s="100">
        <v>1.4120087196</v>
      </c>
      <c r="Y11" s="100">
        <v>1.2924796697000001</v>
      </c>
      <c r="Z11" s="100">
        <v>1.5425918649999999</v>
      </c>
      <c r="AA11" s="109">
        <v>144428</v>
      </c>
      <c r="AB11" s="109">
        <v>87416</v>
      </c>
      <c r="AC11" s="110">
        <v>1626.8395333000001</v>
      </c>
      <c r="AD11" s="100">
        <v>1491.4579461999999</v>
      </c>
      <c r="AE11" s="100">
        <v>1774.5098840999999</v>
      </c>
      <c r="AF11" s="100">
        <v>1.060994E-16</v>
      </c>
      <c r="AG11" s="102">
        <v>1652.1918184000001</v>
      </c>
      <c r="AH11" s="100">
        <v>1643.6929041999999</v>
      </c>
      <c r="AI11" s="100">
        <v>1660.7346774</v>
      </c>
      <c r="AJ11" s="100">
        <v>1.4446091352999999</v>
      </c>
      <c r="AK11" s="100">
        <v>1.324392314</v>
      </c>
      <c r="AL11" s="100">
        <v>1.5757381946</v>
      </c>
      <c r="AM11" s="100">
        <v>0.2242242421</v>
      </c>
      <c r="AN11" s="100">
        <v>0.946024541</v>
      </c>
      <c r="AO11" s="100">
        <v>0.86505062590000004</v>
      </c>
      <c r="AP11" s="100">
        <v>1.034578099</v>
      </c>
      <c r="AQ11" s="100">
        <v>3.3338799999999999E-182</v>
      </c>
      <c r="AR11" s="100">
        <v>3.8331298712000001</v>
      </c>
      <c r="AS11" s="100">
        <v>3.4979942921</v>
      </c>
      <c r="AT11" s="100">
        <v>4.2003740950999999</v>
      </c>
      <c r="AU11" s="99">
        <v>1</v>
      </c>
      <c r="AV11" s="99">
        <v>2</v>
      </c>
      <c r="AW11" s="99">
        <v>3</v>
      </c>
      <c r="AX11" s="99" t="s">
        <v>227</v>
      </c>
      <c r="AY11" s="99" t="s">
        <v>28</v>
      </c>
      <c r="AZ11" s="99" t="s">
        <v>28</v>
      </c>
      <c r="BA11" s="99" t="s">
        <v>28</v>
      </c>
      <c r="BB11" s="99" t="s">
        <v>28</v>
      </c>
      <c r="BC11" s="111" t="s">
        <v>229</v>
      </c>
      <c r="BD11" s="112">
        <v>36881</v>
      </c>
      <c r="BE11" s="112">
        <v>139452</v>
      </c>
      <c r="BF11" s="112">
        <v>144428</v>
      </c>
      <c r="BQ11" s="46"/>
      <c r="CC11" s="4"/>
      <c r="CO11" s="4"/>
    </row>
    <row r="12" spans="1:93" x14ac:dyDescent="0.3">
      <c r="A12" s="9"/>
      <c r="B12" t="s">
        <v>166</v>
      </c>
      <c r="C12" s="99">
        <v>14302</v>
      </c>
      <c r="D12" s="109">
        <v>24390</v>
      </c>
      <c r="E12" s="110">
        <v>636.93890841999996</v>
      </c>
      <c r="F12" s="100">
        <v>579.20088389</v>
      </c>
      <c r="G12" s="100">
        <v>700.43258622999997</v>
      </c>
      <c r="H12" s="100">
        <v>6.1450475000000004E-6</v>
      </c>
      <c r="I12" s="102">
        <v>586.38786388000005</v>
      </c>
      <c r="J12" s="100">
        <v>576.85593629000005</v>
      </c>
      <c r="K12" s="100">
        <v>596.07729638000001</v>
      </c>
      <c r="L12" s="100">
        <v>0.80315571549999998</v>
      </c>
      <c r="M12" s="100">
        <v>0.73035026469999997</v>
      </c>
      <c r="N12" s="100">
        <v>0.88321882610000002</v>
      </c>
      <c r="O12" s="109">
        <v>51291</v>
      </c>
      <c r="P12" s="109">
        <v>25811</v>
      </c>
      <c r="Q12" s="110">
        <v>2250.0820554000002</v>
      </c>
      <c r="R12" s="100">
        <v>2052.9642183000001</v>
      </c>
      <c r="S12" s="100">
        <v>2466.1263995999998</v>
      </c>
      <c r="T12" s="100">
        <v>2.434939E-39</v>
      </c>
      <c r="U12" s="102">
        <v>1987.1760102000001</v>
      </c>
      <c r="V12" s="100">
        <v>1970.0527695999999</v>
      </c>
      <c r="W12" s="100">
        <v>2004.4480821</v>
      </c>
      <c r="X12" s="100">
        <v>1.8475381710000001</v>
      </c>
      <c r="Y12" s="100">
        <v>1.6856850833000001</v>
      </c>
      <c r="Z12" s="100">
        <v>2.0249317783</v>
      </c>
      <c r="AA12" s="109">
        <v>60896</v>
      </c>
      <c r="AB12" s="109">
        <v>26743</v>
      </c>
      <c r="AC12" s="110">
        <v>2481.4583612000001</v>
      </c>
      <c r="AD12" s="100">
        <v>2268.1455774999999</v>
      </c>
      <c r="AE12" s="100">
        <v>2714.8326188999999</v>
      </c>
      <c r="AF12" s="100">
        <v>1.6553369999999999E-66</v>
      </c>
      <c r="AG12" s="102">
        <v>2277.0818531999998</v>
      </c>
      <c r="AH12" s="100">
        <v>2259.0679089999999</v>
      </c>
      <c r="AI12" s="100">
        <v>2295.2394417</v>
      </c>
      <c r="AJ12" s="100">
        <v>2.2034978520999999</v>
      </c>
      <c r="AK12" s="100">
        <v>2.0140792956000002</v>
      </c>
      <c r="AL12" s="100">
        <v>2.410730697</v>
      </c>
      <c r="AM12" s="100">
        <v>4.3246833800000002E-2</v>
      </c>
      <c r="AN12" s="100">
        <v>1.1028301635</v>
      </c>
      <c r="AO12" s="100">
        <v>1.0029754184999999</v>
      </c>
      <c r="AP12" s="100">
        <v>1.2126262990000001</v>
      </c>
      <c r="AQ12" s="100">
        <v>3.0953800000000002E-141</v>
      </c>
      <c r="AR12" s="100">
        <v>3.5326497183000001</v>
      </c>
      <c r="AS12" s="100">
        <v>3.2036266094000001</v>
      </c>
      <c r="AT12" s="100">
        <v>3.895464595</v>
      </c>
      <c r="AU12" s="99">
        <v>1</v>
      </c>
      <c r="AV12" s="99">
        <v>2</v>
      </c>
      <c r="AW12" s="99">
        <v>3</v>
      </c>
      <c r="AX12" s="99" t="s">
        <v>227</v>
      </c>
      <c r="AY12" s="99" t="s">
        <v>228</v>
      </c>
      <c r="AZ12" s="99" t="s">
        <v>28</v>
      </c>
      <c r="BA12" s="99" t="s">
        <v>28</v>
      </c>
      <c r="BB12" s="99" t="s">
        <v>28</v>
      </c>
      <c r="BC12" s="111" t="s">
        <v>426</v>
      </c>
      <c r="BD12" s="112">
        <v>14302</v>
      </c>
      <c r="BE12" s="112">
        <v>51291</v>
      </c>
      <c r="BF12" s="112">
        <v>60896</v>
      </c>
      <c r="BQ12" s="46"/>
      <c r="CC12" s="4"/>
      <c r="CO12" s="4"/>
    </row>
    <row r="13" spans="1:93" s="3" customFormat="1" x14ac:dyDescent="0.3">
      <c r="A13" s="9" t="s">
        <v>29</v>
      </c>
      <c r="B13" s="3" t="s">
        <v>50</v>
      </c>
      <c r="C13" s="105">
        <v>416192</v>
      </c>
      <c r="D13" s="106">
        <v>595258</v>
      </c>
      <c r="E13" s="101">
        <v>793.04535358999999</v>
      </c>
      <c r="F13" s="107">
        <v>727.07075569999995</v>
      </c>
      <c r="G13" s="107">
        <v>865.00650441000005</v>
      </c>
      <c r="H13" s="107" t="s">
        <v>28</v>
      </c>
      <c r="I13" s="108">
        <v>699.17917944999999</v>
      </c>
      <c r="J13" s="107">
        <v>697.05823072999999</v>
      </c>
      <c r="K13" s="107">
        <v>701.30658159999996</v>
      </c>
      <c r="L13" s="107" t="s">
        <v>28</v>
      </c>
      <c r="M13" s="107" t="s">
        <v>28</v>
      </c>
      <c r="N13" s="107" t="s">
        <v>28</v>
      </c>
      <c r="O13" s="106">
        <v>703746</v>
      </c>
      <c r="P13" s="106">
        <v>632759</v>
      </c>
      <c r="Q13" s="101">
        <v>1217.8812273999999</v>
      </c>
      <c r="R13" s="107">
        <v>1117.7736993999999</v>
      </c>
      <c r="S13" s="107">
        <v>1326.9543602000001</v>
      </c>
      <c r="T13" s="107" t="s">
        <v>28</v>
      </c>
      <c r="U13" s="108">
        <v>1112.1864723000001</v>
      </c>
      <c r="V13" s="107">
        <v>1109.5910352000001</v>
      </c>
      <c r="W13" s="107">
        <v>1114.7879802</v>
      </c>
      <c r="X13" s="107" t="s">
        <v>28</v>
      </c>
      <c r="Y13" s="107" t="s">
        <v>28</v>
      </c>
      <c r="Z13" s="107" t="s">
        <v>28</v>
      </c>
      <c r="AA13" s="106">
        <v>761541</v>
      </c>
      <c r="AB13" s="106">
        <v>676237</v>
      </c>
      <c r="AC13" s="101">
        <v>1126.1451237000001</v>
      </c>
      <c r="AD13" s="107">
        <v>1123.6186883</v>
      </c>
      <c r="AE13" s="107">
        <v>1128.6772397</v>
      </c>
      <c r="AF13" s="107" t="s">
        <v>28</v>
      </c>
      <c r="AG13" s="108">
        <v>1126.1451237000001</v>
      </c>
      <c r="AH13" s="107">
        <v>1123.6186883</v>
      </c>
      <c r="AI13" s="107">
        <v>1128.6772397</v>
      </c>
      <c r="AJ13" s="107" t="s">
        <v>28</v>
      </c>
      <c r="AK13" s="107" t="s">
        <v>28</v>
      </c>
      <c r="AL13" s="107" t="s">
        <v>28</v>
      </c>
      <c r="AM13" s="107">
        <v>7.3539726499999999E-2</v>
      </c>
      <c r="AN13" s="107">
        <v>0.92467565659999995</v>
      </c>
      <c r="AO13" s="107">
        <v>0.84866907069999997</v>
      </c>
      <c r="AP13" s="107">
        <v>1.0074893731000001</v>
      </c>
      <c r="AQ13" s="107">
        <v>1.076833E-21</v>
      </c>
      <c r="AR13" s="107">
        <v>1.5357018635999999</v>
      </c>
      <c r="AS13" s="107">
        <v>1.4065258663</v>
      </c>
      <c r="AT13" s="107">
        <v>1.6767414453</v>
      </c>
      <c r="AU13" s="105" t="s">
        <v>28</v>
      </c>
      <c r="AV13" s="105" t="s">
        <v>28</v>
      </c>
      <c r="AW13" s="105" t="s">
        <v>28</v>
      </c>
      <c r="AX13" s="105" t="s">
        <v>227</v>
      </c>
      <c r="AY13" s="105" t="s">
        <v>28</v>
      </c>
      <c r="AZ13" s="105" t="s">
        <v>28</v>
      </c>
      <c r="BA13" s="105" t="s">
        <v>28</v>
      </c>
      <c r="BB13" s="105" t="s">
        <v>28</v>
      </c>
      <c r="BC13" s="103" t="s">
        <v>425</v>
      </c>
      <c r="BD13" s="104">
        <v>416192</v>
      </c>
      <c r="BE13" s="104">
        <v>703746</v>
      </c>
      <c r="BF13" s="104">
        <v>761541</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5">
        <v>1584</v>
      </c>
      <c r="D14" s="106">
        <v>3039</v>
      </c>
      <c r="E14" s="101">
        <v>593.85137238000004</v>
      </c>
      <c r="F14" s="107">
        <v>462.17539914999998</v>
      </c>
      <c r="G14" s="107">
        <v>763.04245775000004</v>
      </c>
      <c r="H14" s="107">
        <v>7.1992730599999999E-2</v>
      </c>
      <c r="I14" s="108">
        <v>521.22408686999995</v>
      </c>
      <c r="J14" s="107">
        <v>496.17769092999998</v>
      </c>
      <c r="K14" s="107">
        <v>547.53479187000005</v>
      </c>
      <c r="L14" s="107">
        <v>0.79443995919999999</v>
      </c>
      <c r="M14" s="107">
        <v>0.61828703669999996</v>
      </c>
      <c r="N14" s="107">
        <v>1.0207796887</v>
      </c>
      <c r="O14" s="106">
        <v>1840</v>
      </c>
      <c r="P14" s="106">
        <v>3599</v>
      </c>
      <c r="Q14" s="101">
        <v>684.54905755000004</v>
      </c>
      <c r="R14" s="107">
        <v>531.83500248999997</v>
      </c>
      <c r="S14" s="107">
        <v>881.11427415000003</v>
      </c>
      <c r="T14" s="107">
        <v>4.4543799999999999E-5</v>
      </c>
      <c r="U14" s="108">
        <v>511.25312587000002</v>
      </c>
      <c r="V14" s="107">
        <v>488.41864907000001</v>
      </c>
      <c r="W14" s="107">
        <v>535.15515675999995</v>
      </c>
      <c r="X14" s="107">
        <v>0.59108307500000001</v>
      </c>
      <c r="Y14" s="107">
        <v>0.45922007370000001</v>
      </c>
      <c r="Z14" s="107">
        <v>0.76080995039999999</v>
      </c>
      <c r="AA14" s="106">
        <v>2200</v>
      </c>
      <c r="AB14" s="106">
        <v>4317</v>
      </c>
      <c r="AC14" s="101">
        <v>626.86635412999999</v>
      </c>
      <c r="AD14" s="107">
        <v>488.04813247999999</v>
      </c>
      <c r="AE14" s="107">
        <v>805.16940808000004</v>
      </c>
      <c r="AF14" s="107">
        <v>4.4986833999999997E-6</v>
      </c>
      <c r="AG14" s="108">
        <v>509.61315729</v>
      </c>
      <c r="AH14" s="107">
        <v>488.75695932000002</v>
      </c>
      <c r="AI14" s="107">
        <v>531.35932925999998</v>
      </c>
      <c r="AJ14" s="107">
        <v>0.55664793189999995</v>
      </c>
      <c r="AK14" s="107">
        <v>0.4333794306</v>
      </c>
      <c r="AL14" s="107">
        <v>0.71497837279999998</v>
      </c>
      <c r="AM14" s="107">
        <v>0.51039648520000003</v>
      </c>
      <c r="AN14" s="107">
        <v>0.91573620209999995</v>
      </c>
      <c r="AO14" s="107">
        <v>0.70458786910000004</v>
      </c>
      <c r="AP14" s="107">
        <v>1.1901607005999999</v>
      </c>
      <c r="AQ14" s="107">
        <v>0.28854723599999998</v>
      </c>
      <c r="AR14" s="107">
        <v>1.1527279205000001</v>
      </c>
      <c r="AS14" s="107">
        <v>0.88661249050000002</v>
      </c>
      <c r="AT14" s="107">
        <v>1.4987175038</v>
      </c>
      <c r="AU14" s="105" t="s">
        <v>28</v>
      </c>
      <c r="AV14" s="105">
        <v>2</v>
      </c>
      <c r="AW14" s="105">
        <v>3</v>
      </c>
      <c r="AX14" s="105" t="s">
        <v>28</v>
      </c>
      <c r="AY14" s="105" t="s">
        <v>28</v>
      </c>
      <c r="AZ14" s="105" t="s">
        <v>28</v>
      </c>
      <c r="BA14" s="105" t="s">
        <v>28</v>
      </c>
      <c r="BB14" s="105" t="s">
        <v>28</v>
      </c>
      <c r="BC14" s="103" t="s">
        <v>231</v>
      </c>
      <c r="BD14" s="104">
        <v>1584</v>
      </c>
      <c r="BE14" s="104">
        <v>1840</v>
      </c>
      <c r="BF14" s="104">
        <v>2200</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9">
        <v>1617</v>
      </c>
      <c r="D15" s="109">
        <v>3321</v>
      </c>
      <c r="E15" s="110">
        <v>588.64932428999998</v>
      </c>
      <c r="F15" s="100">
        <v>458.47622646000002</v>
      </c>
      <c r="G15" s="100">
        <v>755.78188570999998</v>
      </c>
      <c r="H15" s="100">
        <v>6.0978326300000003E-2</v>
      </c>
      <c r="I15" s="102">
        <v>486.90153567999999</v>
      </c>
      <c r="J15" s="100">
        <v>463.73861749999998</v>
      </c>
      <c r="K15" s="100">
        <v>511.22140037999998</v>
      </c>
      <c r="L15" s="100">
        <v>0.7874807855</v>
      </c>
      <c r="M15" s="100">
        <v>0.61333837319999995</v>
      </c>
      <c r="N15" s="100">
        <v>1.0110666716000001</v>
      </c>
      <c r="O15" s="109">
        <v>2232</v>
      </c>
      <c r="P15" s="109">
        <v>3737</v>
      </c>
      <c r="Q15" s="110">
        <v>704.19669199999998</v>
      </c>
      <c r="R15" s="100">
        <v>549.83482936999997</v>
      </c>
      <c r="S15" s="100">
        <v>901.89445001000001</v>
      </c>
      <c r="T15" s="100">
        <v>8.1246000000000001E-5</v>
      </c>
      <c r="U15" s="102">
        <v>597.27053785999999</v>
      </c>
      <c r="V15" s="100">
        <v>572.99914649000004</v>
      </c>
      <c r="W15" s="100">
        <v>622.57002926999996</v>
      </c>
      <c r="X15" s="100">
        <v>0.60804808870000004</v>
      </c>
      <c r="Y15" s="100">
        <v>0.47476226589999998</v>
      </c>
      <c r="Z15" s="100">
        <v>0.77875287230000001</v>
      </c>
      <c r="AA15" s="109">
        <v>2583</v>
      </c>
      <c r="AB15" s="109">
        <v>4196</v>
      </c>
      <c r="AC15" s="110">
        <v>656.84538069999996</v>
      </c>
      <c r="AD15" s="100">
        <v>513.23813610000002</v>
      </c>
      <c r="AE15" s="100">
        <v>840.63483167000004</v>
      </c>
      <c r="AF15" s="100">
        <v>1.8446800000000001E-5</v>
      </c>
      <c r="AG15" s="102">
        <v>615.58627263999995</v>
      </c>
      <c r="AH15" s="100">
        <v>592.29851961999998</v>
      </c>
      <c r="AI15" s="100">
        <v>639.78964409000002</v>
      </c>
      <c r="AJ15" s="100">
        <v>0.58326885839999998</v>
      </c>
      <c r="AK15" s="100">
        <v>0.45574777649999998</v>
      </c>
      <c r="AL15" s="100">
        <v>0.74647113769999995</v>
      </c>
      <c r="AM15" s="100">
        <v>0.59090851129999999</v>
      </c>
      <c r="AN15" s="100">
        <v>0.93275840139999999</v>
      </c>
      <c r="AO15" s="100">
        <v>0.72366606950000001</v>
      </c>
      <c r="AP15" s="100">
        <v>1.2022647903999999</v>
      </c>
      <c r="AQ15" s="100">
        <v>0.17150603689999999</v>
      </c>
      <c r="AR15" s="100">
        <v>1.1962923645000001</v>
      </c>
      <c r="AS15" s="100">
        <v>0.92526800009999999</v>
      </c>
      <c r="AT15" s="100">
        <v>1.5467036806000001</v>
      </c>
      <c r="AU15" s="99" t="s">
        <v>28</v>
      </c>
      <c r="AV15" s="99">
        <v>2</v>
      </c>
      <c r="AW15" s="99">
        <v>3</v>
      </c>
      <c r="AX15" s="99" t="s">
        <v>28</v>
      </c>
      <c r="AY15" s="99" t="s">
        <v>28</v>
      </c>
      <c r="AZ15" s="99" t="s">
        <v>28</v>
      </c>
      <c r="BA15" s="99" t="s">
        <v>28</v>
      </c>
      <c r="BB15" s="99" t="s">
        <v>28</v>
      </c>
      <c r="BC15" s="111" t="s">
        <v>231</v>
      </c>
      <c r="BD15" s="112">
        <v>1617</v>
      </c>
      <c r="BE15" s="112">
        <v>2232</v>
      </c>
      <c r="BF15" s="112">
        <v>2583</v>
      </c>
    </row>
    <row r="16" spans="1:93" x14ac:dyDescent="0.3">
      <c r="A16" s="9"/>
      <c r="B16" t="s">
        <v>75</v>
      </c>
      <c r="C16" s="99">
        <v>1022</v>
      </c>
      <c r="D16" s="109">
        <v>3569</v>
      </c>
      <c r="E16" s="110">
        <v>341.86681836000002</v>
      </c>
      <c r="F16" s="100">
        <v>264.72767400999999</v>
      </c>
      <c r="G16" s="100">
        <v>441.48358094999998</v>
      </c>
      <c r="H16" s="100">
        <v>2.0206412000000001E-9</v>
      </c>
      <c r="I16" s="102">
        <v>286.35472120999998</v>
      </c>
      <c r="J16" s="100">
        <v>269.32600238999999</v>
      </c>
      <c r="K16" s="100">
        <v>304.46011759999999</v>
      </c>
      <c r="L16" s="100">
        <v>0.45734113599999998</v>
      </c>
      <c r="M16" s="100">
        <v>0.35414625999999999</v>
      </c>
      <c r="N16" s="100">
        <v>0.59060602429999998</v>
      </c>
      <c r="O16" s="109">
        <v>2367</v>
      </c>
      <c r="P16" s="109">
        <v>3981</v>
      </c>
      <c r="Q16" s="110">
        <v>713.86371534</v>
      </c>
      <c r="R16" s="100">
        <v>555.90335353</v>
      </c>
      <c r="S16" s="100">
        <v>916.70863441999995</v>
      </c>
      <c r="T16" s="100">
        <v>1.4945900000000001E-4</v>
      </c>
      <c r="U16" s="102">
        <v>594.57422757999996</v>
      </c>
      <c r="V16" s="100">
        <v>571.09755622</v>
      </c>
      <c r="W16" s="100">
        <v>619.01597765999998</v>
      </c>
      <c r="X16" s="100">
        <v>0.61639520979999995</v>
      </c>
      <c r="Y16" s="100">
        <v>0.48000221450000002</v>
      </c>
      <c r="Z16" s="100">
        <v>0.79154437870000005</v>
      </c>
      <c r="AA16" s="109">
        <v>3451</v>
      </c>
      <c r="AB16" s="109">
        <v>4878</v>
      </c>
      <c r="AC16" s="110">
        <v>860.54406214000005</v>
      </c>
      <c r="AD16" s="100">
        <v>672.80250831000001</v>
      </c>
      <c r="AE16" s="100">
        <v>1100.6737843000001</v>
      </c>
      <c r="AF16" s="100">
        <v>3.2180929300000001E-2</v>
      </c>
      <c r="AG16" s="102">
        <v>707.46207461999995</v>
      </c>
      <c r="AH16" s="100">
        <v>684.24785660999999</v>
      </c>
      <c r="AI16" s="100">
        <v>731.46387261999996</v>
      </c>
      <c r="AJ16" s="100">
        <v>0.76415023609999999</v>
      </c>
      <c r="AK16" s="100">
        <v>0.59743854870000002</v>
      </c>
      <c r="AL16" s="100">
        <v>0.97738183219999997</v>
      </c>
      <c r="AM16" s="100">
        <v>0.15225754229999999</v>
      </c>
      <c r="AN16" s="100">
        <v>1.2054738791999999</v>
      </c>
      <c r="AO16" s="100">
        <v>0.93335554379999996</v>
      </c>
      <c r="AP16" s="100">
        <v>1.5569278856</v>
      </c>
      <c r="AQ16" s="100">
        <v>5.1901045999999997E-8</v>
      </c>
      <c r="AR16" s="100">
        <v>2.0881339662</v>
      </c>
      <c r="AS16" s="100">
        <v>1.6019622098999999</v>
      </c>
      <c r="AT16" s="100">
        <v>2.7218516353000002</v>
      </c>
      <c r="AU16" s="99">
        <v>1</v>
      </c>
      <c r="AV16" s="99">
        <v>2</v>
      </c>
      <c r="AW16" s="99" t="s">
        <v>28</v>
      </c>
      <c r="AX16" s="99" t="s">
        <v>227</v>
      </c>
      <c r="AY16" s="99" t="s">
        <v>28</v>
      </c>
      <c r="AZ16" s="99" t="s">
        <v>28</v>
      </c>
      <c r="BA16" s="99" t="s">
        <v>28</v>
      </c>
      <c r="BB16" s="99" t="s">
        <v>28</v>
      </c>
      <c r="BC16" s="111" t="s">
        <v>427</v>
      </c>
      <c r="BD16" s="112">
        <v>1022</v>
      </c>
      <c r="BE16" s="112">
        <v>2367</v>
      </c>
      <c r="BF16" s="112">
        <v>3451</v>
      </c>
    </row>
    <row r="17" spans="1:58" x14ac:dyDescent="0.3">
      <c r="A17" s="9"/>
      <c r="B17" t="s">
        <v>67</v>
      </c>
      <c r="C17" s="99">
        <v>402</v>
      </c>
      <c r="D17" s="109">
        <v>903</v>
      </c>
      <c r="E17" s="110">
        <v>454.72747678000002</v>
      </c>
      <c r="F17" s="100">
        <v>349.56285702000002</v>
      </c>
      <c r="G17" s="100">
        <v>591.53046152000002</v>
      </c>
      <c r="H17" s="100">
        <v>2.122572E-4</v>
      </c>
      <c r="I17" s="102">
        <v>445.18272424999998</v>
      </c>
      <c r="J17" s="100">
        <v>403.72368483000002</v>
      </c>
      <c r="K17" s="100">
        <v>490.89925961</v>
      </c>
      <c r="L17" s="100">
        <v>0.60832338679999998</v>
      </c>
      <c r="M17" s="100">
        <v>0.46763670979999999</v>
      </c>
      <c r="N17" s="100">
        <v>0.79133510100000004</v>
      </c>
      <c r="O17" s="109">
        <v>1074</v>
      </c>
      <c r="P17" s="109">
        <v>898</v>
      </c>
      <c r="Q17" s="110">
        <v>1128.9828078999999</v>
      </c>
      <c r="R17" s="100">
        <v>877.49431971000001</v>
      </c>
      <c r="S17" s="100">
        <v>1452.5475002000001</v>
      </c>
      <c r="T17" s="100">
        <v>0.84286931779999996</v>
      </c>
      <c r="U17" s="102">
        <v>1195.9910913000001</v>
      </c>
      <c r="V17" s="100">
        <v>1126.5603386</v>
      </c>
      <c r="W17" s="100">
        <v>1269.7009129999999</v>
      </c>
      <c r="X17" s="100">
        <v>0.97483536390000003</v>
      </c>
      <c r="Y17" s="100">
        <v>0.75768425220000002</v>
      </c>
      <c r="Z17" s="100">
        <v>1.2542216419000001</v>
      </c>
      <c r="AA17" s="109">
        <v>919</v>
      </c>
      <c r="AB17" s="109">
        <v>941</v>
      </c>
      <c r="AC17" s="110">
        <v>949.69527527000002</v>
      </c>
      <c r="AD17" s="100">
        <v>738.27566457</v>
      </c>
      <c r="AE17" s="100">
        <v>1221.6590077999999</v>
      </c>
      <c r="AF17" s="100">
        <v>0.18472418779999999</v>
      </c>
      <c r="AG17" s="102">
        <v>976.62061636999999</v>
      </c>
      <c r="AH17" s="100">
        <v>915.47679370000003</v>
      </c>
      <c r="AI17" s="100">
        <v>1041.8481767000001</v>
      </c>
      <c r="AJ17" s="100">
        <v>0.84331517789999999</v>
      </c>
      <c r="AK17" s="100">
        <v>0.65557773070000003</v>
      </c>
      <c r="AL17" s="100">
        <v>1.0848148983000001</v>
      </c>
      <c r="AM17" s="100">
        <v>0.1977482357</v>
      </c>
      <c r="AN17" s="100">
        <v>0.84119551569999995</v>
      </c>
      <c r="AO17" s="100">
        <v>0.64656355040000002</v>
      </c>
      <c r="AP17" s="100">
        <v>1.0944166203000001</v>
      </c>
      <c r="AQ17" s="100">
        <v>7.643208E-11</v>
      </c>
      <c r="AR17" s="100">
        <v>2.4827679556</v>
      </c>
      <c r="AS17" s="100">
        <v>1.8879322465999999</v>
      </c>
      <c r="AT17" s="100">
        <v>3.2650200941</v>
      </c>
      <c r="AU17" s="99">
        <v>1</v>
      </c>
      <c r="AV17" s="99" t="s">
        <v>28</v>
      </c>
      <c r="AW17" s="99" t="s">
        <v>28</v>
      </c>
      <c r="AX17" s="99" t="s">
        <v>227</v>
      </c>
      <c r="AY17" s="99" t="s">
        <v>28</v>
      </c>
      <c r="AZ17" s="99" t="s">
        <v>28</v>
      </c>
      <c r="BA17" s="99" t="s">
        <v>28</v>
      </c>
      <c r="BB17" s="99" t="s">
        <v>28</v>
      </c>
      <c r="BC17" s="111" t="s">
        <v>232</v>
      </c>
      <c r="BD17" s="112">
        <v>402</v>
      </c>
      <c r="BE17" s="112">
        <v>1074</v>
      </c>
      <c r="BF17" s="112">
        <v>919</v>
      </c>
    </row>
    <row r="18" spans="1:58" x14ac:dyDescent="0.3">
      <c r="A18" s="9"/>
      <c r="B18" t="s">
        <v>66</v>
      </c>
      <c r="C18" s="99">
        <v>811</v>
      </c>
      <c r="D18" s="109">
        <v>4280</v>
      </c>
      <c r="E18" s="110">
        <v>200.99896680000001</v>
      </c>
      <c r="F18" s="100">
        <v>156.1551671</v>
      </c>
      <c r="G18" s="100">
        <v>258.72076733</v>
      </c>
      <c r="H18" s="100">
        <v>2.038202E-24</v>
      </c>
      <c r="I18" s="102">
        <v>189.48598131</v>
      </c>
      <c r="J18" s="100">
        <v>176.88351356000001</v>
      </c>
      <c r="K18" s="100">
        <v>202.98634050000001</v>
      </c>
      <c r="L18" s="100">
        <v>0.26889154160000001</v>
      </c>
      <c r="M18" s="100">
        <v>0.20890059429999999</v>
      </c>
      <c r="N18" s="100">
        <v>0.346110366</v>
      </c>
      <c r="O18" s="109">
        <v>4686</v>
      </c>
      <c r="P18" s="109">
        <v>5009</v>
      </c>
      <c r="Q18" s="110">
        <v>1112.0568843000001</v>
      </c>
      <c r="R18" s="100">
        <v>872.19361270000002</v>
      </c>
      <c r="S18" s="100">
        <v>1417.8853134999999</v>
      </c>
      <c r="T18" s="100">
        <v>0.74331529480000003</v>
      </c>
      <c r="U18" s="102">
        <v>935.51607106999995</v>
      </c>
      <c r="V18" s="100">
        <v>909.1104891</v>
      </c>
      <c r="W18" s="100">
        <v>962.68861675999995</v>
      </c>
      <c r="X18" s="100">
        <v>0.96022044799999995</v>
      </c>
      <c r="Y18" s="100">
        <v>0.75310728549999995</v>
      </c>
      <c r="Z18" s="100">
        <v>1.2242921114</v>
      </c>
      <c r="AA18" s="109">
        <v>5602</v>
      </c>
      <c r="AB18" s="109">
        <v>5965</v>
      </c>
      <c r="AC18" s="110">
        <v>1054.3976302999999</v>
      </c>
      <c r="AD18" s="100">
        <v>827.04171355999995</v>
      </c>
      <c r="AE18" s="100">
        <v>1344.2542796</v>
      </c>
      <c r="AF18" s="100">
        <v>0.59524166089999997</v>
      </c>
      <c r="AG18" s="102">
        <v>939.14501256999995</v>
      </c>
      <c r="AH18" s="100">
        <v>914.87135117000003</v>
      </c>
      <c r="AI18" s="100">
        <v>964.06271058000004</v>
      </c>
      <c r="AJ18" s="100">
        <v>0.93628930070000005</v>
      </c>
      <c r="AK18" s="100">
        <v>0.73440065239999996</v>
      </c>
      <c r="AL18" s="100">
        <v>1.1936776630999999</v>
      </c>
      <c r="AM18" s="100">
        <v>0.67101236500000006</v>
      </c>
      <c r="AN18" s="100">
        <v>0.94815080519999995</v>
      </c>
      <c r="AO18" s="100">
        <v>0.74162262469999995</v>
      </c>
      <c r="AP18" s="100">
        <v>1.2121932632000001</v>
      </c>
      <c r="AQ18" s="100">
        <v>1.8935130000000001E-39</v>
      </c>
      <c r="AR18" s="100">
        <v>5.5326497545000004</v>
      </c>
      <c r="AS18" s="100">
        <v>4.2868017125</v>
      </c>
      <c r="AT18" s="100">
        <v>7.1405713068000001</v>
      </c>
      <c r="AU18" s="99">
        <v>1</v>
      </c>
      <c r="AV18" s="99" t="s">
        <v>28</v>
      </c>
      <c r="AW18" s="99" t="s">
        <v>28</v>
      </c>
      <c r="AX18" s="99" t="s">
        <v>227</v>
      </c>
      <c r="AY18" s="99" t="s">
        <v>28</v>
      </c>
      <c r="AZ18" s="99" t="s">
        <v>28</v>
      </c>
      <c r="BA18" s="99" t="s">
        <v>28</v>
      </c>
      <c r="BB18" s="99" t="s">
        <v>28</v>
      </c>
      <c r="BC18" s="111" t="s">
        <v>232</v>
      </c>
      <c r="BD18" s="112">
        <v>811</v>
      </c>
      <c r="BE18" s="112">
        <v>4686</v>
      </c>
      <c r="BF18" s="112">
        <v>5602</v>
      </c>
    </row>
    <row r="19" spans="1:58" x14ac:dyDescent="0.3">
      <c r="A19" s="9"/>
      <c r="B19" t="s">
        <v>69</v>
      </c>
      <c r="C19" s="99">
        <v>2010</v>
      </c>
      <c r="D19" s="109">
        <v>4068</v>
      </c>
      <c r="E19" s="110">
        <v>644.35953418999998</v>
      </c>
      <c r="F19" s="100">
        <v>502.74121034000001</v>
      </c>
      <c r="G19" s="100">
        <v>825.87064826999995</v>
      </c>
      <c r="H19" s="100">
        <v>0.2409274438</v>
      </c>
      <c r="I19" s="102">
        <v>494.10029499000001</v>
      </c>
      <c r="J19" s="100">
        <v>472.96507661999999</v>
      </c>
      <c r="K19" s="100">
        <v>516.17997516000003</v>
      </c>
      <c r="L19" s="100">
        <v>0.86200855279999999</v>
      </c>
      <c r="M19" s="100">
        <v>0.67255499480000003</v>
      </c>
      <c r="N19" s="100">
        <v>1.1048297177999999</v>
      </c>
      <c r="O19" s="109">
        <v>4387</v>
      </c>
      <c r="P19" s="109">
        <v>5260</v>
      </c>
      <c r="Q19" s="110">
        <v>1008.0443119</v>
      </c>
      <c r="R19" s="100">
        <v>790.08269187999997</v>
      </c>
      <c r="S19" s="100">
        <v>1286.1354200000001</v>
      </c>
      <c r="T19" s="100">
        <v>0.26418378460000003</v>
      </c>
      <c r="U19" s="102">
        <v>834.03041825000003</v>
      </c>
      <c r="V19" s="100">
        <v>809.71194327000001</v>
      </c>
      <c r="W19" s="100">
        <v>859.07926189</v>
      </c>
      <c r="X19" s="100">
        <v>0.87040939579999999</v>
      </c>
      <c r="Y19" s="100">
        <v>0.6822075085</v>
      </c>
      <c r="Z19" s="100">
        <v>1.1105308969000001</v>
      </c>
      <c r="AA19" s="109">
        <v>6144</v>
      </c>
      <c r="AB19" s="109">
        <v>6590</v>
      </c>
      <c r="AC19" s="110">
        <v>1113.2119749000001</v>
      </c>
      <c r="AD19" s="100">
        <v>873.50848930999996</v>
      </c>
      <c r="AE19" s="100">
        <v>1418.6935973</v>
      </c>
      <c r="AF19" s="100">
        <v>0.92561506630000001</v>
      </c>
      <c r="AG19" s="102">
        <v>932.32169954000005</v>
      </c>
      <c r="AH19" s="100">
        <v>909.29827711999997</v>
      </c>
      <c r="AI19" s="100">
        <v>955.92807476999997</v>
      </c>
      <c r="AJ19" s="100">
        <v>0.98851555759999998</v>
      </c>
      <c r="AK19" s="100">
        <v>0.77566245320000005</v>
      </c>
      <c r="AL19" s="100">
        <v>1.2597786622</v>
      </c>
      <c r="AM19" s="100">
        <v>0.42905767350000001</v>
      </c>
      <c r="AN19" s="100">
        <v>1.1043284125999999</v>
      </c>
      <c r="AO19" s="100">
        <v>0.86353866700000004</v>
      </c>
      <c r="AP19" s="100">
        <v>1.4122601449000001</v>
      </c>
      <c r="AQ19" s="100">
        <v>4.8870439999999999E-4</v>
      </c>
      <c r="AR19" s="100">
        <v>1.5644128137</v>
      </c>
      <c r="AS19" s="100">
        <v>1.2164852644999999</v>
      </c>
      <c r="AT19" s="100">
        <v>2.0118512923999998</v>
      </c>
      <c r="AU19" s="99" t="s">
        <v>28</v>
      </c>
      <c r="AV19" s="99" t="s">
        <v>28</v>
      </c>
      <c r="AW19" s="99" t="s">
        <v>28</v>
      </c>
      <c r="AX19" s="99" t="s">
        <v>227</v>
      </c>
      <c r="AY19" s="99" t="s">
        <v>28</v>
      </c>
      <c r="AZ19" s="99" t="s">
        <v>28</v>
      </c>
      <c r="BA19" s="99" t="s">
        <v>28</v>
      </c>
      <c r="BB19" s="99" t="s">
        <v>28</v>
      </c>
      <c r="BC19" s="111" t="s">
        <v>425</v>
      </c>
      <c r="BD19" s="112">
        <v>2010</v>
      </c>
      <c r="BE19" s="112">
        <v>4387</v>
      </c>
      <c r="BF19" s="112">
        <v>6144</v>
      </c>
    </row>
    <row r="20" spans="1:58" x14ac:dyDescent="0.3">
      <c r="A20" s="9"/>
      <c r="B20" t="s">
        <v>65</v>
      </c>
      <c r="C20" s="99">
        <v>1637</v>
      </c>
      <c r="D20" s="109">
        <v>3774</v>
      </c>
      <c r="E20" s="110">
        <v>430.43931426</v>
      </c>
      <c r="F20" s="100">
        <v>336.57464063999998</v>
      </c>
      <c r="G20" s="100">
        <v>550.48117384</v>
      </c>
      <c r="H20" s="100">
        <v>1.09385E-5</v>
      </c>
      <c r="I20" s="102">
        <v>433.75728670000001</v>
      </c>
      <c r="J20" s="100">
        <v>413.24595251</v>
      </c>
      <c r="K20" s="100">
        <v>455.28669457000001</v>
      </c>
      <c r="L20" s="100">
        <v>0.57583127219999997</v>
      </c>
      <c r="M20" s="100">
        <v>0.45026138900000001</v>
      </c>
      <c r="N20" s="100">
        <v>0.73642035979999998</v>
      </c>
      <c r="O20" s="109">
        <v>4368</v>
      </c>
      <c r="P20" s="109">
        <v>3920</v>
      </c>
      <c r="Q20" s="110">
        <v>1156.5990752</v>
      </c>
      <c r="R20" s="100">
        <v>907.30025164999995</v>
      </c>
      <c r="S20" s="100">
        <v>1474.3977181</v>
      </c>
      <c r="T20" s="100">
        <v>0.99149794879999997</v>
      </c>
      <c r="U20" s="102">
        <v>1114.2857143000001</v>
      </c>
      <c r="V20" s="100">
        <v>1081.7260722999999</v>
      </c>
      <c r="W20" s="100">
        <v>1147.825392</v>
      </c>
      <c r="X20" s="100">
        <v>0.99868100069999999</v>
      </c>
      <c r="Y20" s="100">
        <v>0.78342058429999994</v>
      </c>
      <c r="Z20" s="100">
        <v>1.2730885059999999</v>
      </c>
      <c r="AA20" s="109">
        <v>5289</v>
      </c>
      <c r="AB20" s="109">
        <v>4131</v>
      </c>
      <c r="AC20" s="110">
        <v>1265.6178732000001</v>
      </c>
      <c r="AD20" s="100">
        <v>993.38026868999998</v>
      </c>
      <c r="AE20" s="100">
        <v>1612.4626705999999</v>
      </c>
      <c r="AF20" s="100">
        <v>0.34473391450000002</v>
      </c>
      <c r="AG20" s="102">
        <v>1280.3195352</v>
      </c>
      <c r="AH20" s="100">
        <v>1246.2755282999999</v>
      </c>
      <c r="AI20" s="100">
        <v>1315.2935086</v>
      </c>
      <c r="AJ20" s="100">
        <v>1.1238497123</v>
      </c>
      <c r="AK20" s="100">
        <v>0.88210679759999999</v>
      </c>
      <c r="AL20" s="100">
        <v>1.4318426966</v>
      </c>
      <c r="AM20" s="100">
        <v>0.47083834289999998</v>
      </c>
      <c r="AN20" s="100">
        <v>1.0942580712000001</v>
      </c>
      <c r="AO20" s="100">
        <v>0.85663102130000002</v>
      </c>
      <c r="AP20" s="100">
        <v>1.3978022003999999</v>
      </c>
      <c r="AQ20" s="100">
        <v>6.4570869999999999E-15</v>
      </c>
      <c r="AR20" s="100">
        <v>2.6870200673000002</v>
      </c>
      <c r="AS20" s="100">
        <v>2.0957101883</v>
      </c>
      <c r="AT20" s="100">
        <v>3.4451695096999999</v>
      </c>
      <c r="AU20" s="99">
        <v>1</v>
      </c>
      <c r="AV20" s="99" t="s">
        <v>28</v>
      </c>
      <c r="AW20" s="99" t="s">
        <v>28</v>
      </c>
      <c r="AX20" s="99" t="s">
        <v>227</v>
      </c>
      <c r="AY20" s="99" t="s">
        <v>28</v>
      </c>
      <c r="AZ20" s="99" t="s">
        <v>28</v>
      </c>
      <c r="BA20" s="99" t="s">
        <v>28</v>
      </c>
      <c r="BB20" s="99" t="s">
        <v>28</v>
      </c>
      <c r="BC20" s="111" t="s">
        <v>232</v>
      </c>
      <c r="BD20" s="112">
        <v>1637</v>
      </c>
      <c r="BE20" s="112">
        <v>4368</v>
      </c>
      <c r="BF20" s="112">
        <v>5289</v>
      </c>
    </row>
    <row r="21" spans="1:58" x14ac:dyDescent="0.3">
      <c r="A21" s="9"/>
      <c r="B21" t="s">
        <v>64</v>
      </c>
      <c r="C21" s="99">
        <v>375</v>
      </c>
      <c r="D21" s="109">
        <v>1990</v>
      </c>
      <c r="E21" s="110">
        <v>246.35030315</v>
      </c>
      <c r="F21" s="100">
        <v>187.47553687999999</v>
      </c>
      <c r="G21" s="100">
        <v>323.71408487999997</v>
      </c>
      <c r="H21" s="100">
        <v>1.639825E-15</v>
      </c>
      <c r="I21" s="102">
        <v>188.44221106000001</v>
      </c>
      <c r="J21" s="100">
        <v>170.30301342000001</v>
      </c>
      <c r="K21" s="100">
        <v>208.51343846</v>
      </c>
      <c r="L21" s="100">
        <v>0.32956145910000001</v>
      </c>
      <c r="M21" s="100">
        <v>0.2508002251</v>
      </c>
      <c r="N21" s="100">
        <v>0.43305684950000001</v>
      </c>
      <c r="O21" s="109">
        <v>881</v>
      </c>
      <c r="P21" s="109">
        <v>2048</v>
      </c>
      <c r="Q21" s="110">
        <v>606.82826540999997</v>
      </c>
      <c r="R21" s="100">
        <v>466.59509335000001</v>
      </c>
      <c r="S21" s="100">
        <v>789.20792128000005</v>
      </c>
      <c r="T21" s="100">
        <v>1.4319781999999999E-6</v>
      </c>
      <c r="U21" s="102">
        <v>430.17578125</v>
      </c>
      <c r="V21" s="100">
        <v>402.68759159000001</v>
      </c>
      <c r="W21" s="100">
        <v>459.54036488999998</v>
      </c>
      <c r="X21" s="100">
        <v>0.52397401340000005</v>
      </c>
      <c r="Y21" s="100">
        <v>0.40288779819999998</v>
      </c>
      <c r="Z21" s="100">
        <v>0.68145217609999997</v>
      </c>
      <c r="AA21" s="109">
        <v>1148</v>
      </c>
      <c r="AB21" s="109">
        <v>2336</v>
      </c>
      <c r="AC21" s="110">
        <v>603.68753168000001</v>
      </c>
      <c r="AD21" s="100">
        <v>465.91941596999999</v>
      </c>
      <c r="AE21" s="100">
        <v>782.19242085999997</v>
      </c>
      <c r="AF21" s="100">
        <v>2.38782E-6</v>
      </c>
      <c r="AG21" s="102">
        <v>491.43835616000001</v>
      </c>
      <c r="AH21" s="100">
        <v>463.81696570000003</v>
      </c>
      <c r="AI21" s="100">
        <v>520.70466535000003</v>
      </c>
      <c r="AJ21" s="100">
        <v>0.53606548480000005</v>
      </c>
      <c r="AK21" s="100">
        <v>0.41372946179999998</v>
      </c>
      <c r="AL21" s="100">
        <v>0.69457515240000001</v>
      </c>
      <c r="AM21" s="100">
        <v>0.97104020130000002</v>
      </c>
      <c r="AN21" s="100">
        <v>0.99482434500000005</v>
      </c>
      <c r="AO21" s="100">
        <v>0.7517601532</v>
      </c>
      <c r="AP21" s="100">
        <v>1.3164777000000001</v>
      </c>
      <c r="AQ21" s="100">
        <v>1.6679803E-9</v>
      </c>
      <c r="AR21" s="100">
        <v>2.4632738732999999</v>
      </c>
      <c r="AS21" s="100">
        <v>1.8373783878000001</v>
      </c>
      <c r="AT21" s="100">
        <v>3.3023781139000001</v>
      </c>
      <c r="AU21" s="99">
        <v>1</v>
      </c>
      <c r="AV21" s="99">
        <v>2</v>
      </c>
      <c r="AW21" s="99">
        <v>3</v>
      </c>
      <c r="AX21" s="99" t="s">
        <v>227</v>
      </c>
      <c r="AY21" s="99" t="s">
        <v>28</v>
      </c>
      <c r="AZ21" s="99" t="s">
        <v>28</v>
      </c>
      <c r="BA21" s="99" t="s">
        <v>28</v>
      </c>
      <c r="BB21" s="99" t="s">
        <v>28</v>
      </c>
      <c r="BC21" s="111" t="s">
        <v>229</v>
      </c>
      <c r="BD21" s="112">
        <v>375</v>
      </c>
      <c r="BE21" s="112">
        <v>881</v>
      </c>
      <c r="BF21" s="112">
        <v>1148</v>
      </c>
    </row>
    <row r="22" spans="1:58" x14ac:dyDescent="0.3">
      <c r="A22" s="9"/>
      <c r="B22" t="s">
        <v>204</v>
      </c>
      <c r="C22" s="99">
        <v>581</v>
      </c>
      <c r="D22" s="109">
        <v>1858</v>
      </c>
      <c r="E22" s="110">
        <v>304.27700770000001</v>
      </c>
      <c r="F22" s="100">
        <v>235.44673445000001</v>
      </c>
      <c r="G22" s="100">
        <v>393.22905722000002</v>
      </c>
      <c r="H22" s="100">
        <v>6.4563269999999997E-12</v>
      </c>
      <c r="I22" s="102">
        <v>312.70182992000002</v>
      </c>
      <c r="J22" s="100">
        <v>288.28140647999999</v>
      </c>
      <c r="K22" s="100">
        <v>339.19091637999998</v>
      </c>
      <c r="L22" s="100">
        <v>0.40705439920000003</v>
      </c>
      <c r="M22" s="100">
        <v>0.31497492939999999</v>
      </c>
      <c r="N22" s="100">
        <v>0.52605229310000001</v>
      </c>
      <c r="O22" s="109">
        <v>2534</v>
      </c>
      <c r="P22" s="109">
        <v>1939</v>
      </c>
      <c r="Q22" s="110">
        <v>1299.3403986999999</v>
      </c>
      <c r="R22" s="100">
        <v>1016.8805945</v>
      </c>
      <c r="S22" s="100">
        <v>1660.2593076000001</v>
      </c>
      <c r="T22" s="100">
        <v>0.35758965209999999</v>
      </c>
      <c r="U22" s="102">
        <v>1306.8592057999999</v>
      </c>
      <c r="V22" s="100">
        <v>1256.9539482</v>
      </c>
      <c r="W22" s="100">
        <v>1358.7458683</v>
      </c>
      <c r="X22" s="100">
        <v>1.1219329131</v>
      </c>
      <c r="Y22" s="100">
        <v>0.87803920260000001</v>
      </c>
      <c r="Z22" s="100">
        <v>1.4335731909</v>
      </c>
      <c r="AA22" s="109">
        <v>2758</v>
      </c>
      <c r="AB22" s="109">
        <v>1998</v>
      </c>
      <c r="AC22" s="110">
        <v>1345.4985827999999</v>
      </c>
      <c r="AD22" s="100">
        <v>1053.8348521999999</v>
      </c>
      <c r="AE22" s="100">
        <v>1717.8843843</v>
      </c>
      <c r="AF22" s="100">
        <v>0.15340753400000001</v>
      </c>
      <c r="AG22" s="102">
        <v>1380.3803803999999</v>
      </c>
      <c r="AH22" s="100">
        <v>1329.8129561000001</v>
      </c>
      <c r="AI22" s="100">
        <v>1432.8706798999999</v>
      </c>
      <c r="AJ22" s="100">
        <v>1.1947825858000001</v>
      </c>
      <c r="AK22" s="100">
        <v>0.93578956219999998</v>
      </c>
      <c r="AL22" s="100">
        <v>1.5254555991000001</v>
      </c>
      <c r="AM22" s="100">
        <v>0.78369098159999995</v>
      </c>
      <c r="AN22" s="100">
        <v>1.0355243199999999</v>
      </c>
      <c r="AO22" s="100">
        <v>0.80708392549999997</v>
      </c>
      <c r="AP22" s="100">
        <v>1.3286234348999999</v>
      </c>
      <c r="AQ22" s="100">
        <v>1.183585E-27</v>
      </c>
      <c r="AR22" s="100">
        <v>4.2702549515000001</v>
      </c>
      <c r="AS22" s="100">
        <v>3.2890066236000002</v>
      </c>
      <c r="AT22" s="100">
        <v>5.5442507229000002</v>
      </c>
      <c r="AU22" s="99">
        <v>1</v>
      </c>
      <c r="AV22" s="99" t="s">
        <v>28</v>
      </c>
      <c r="AW22" s="99" t="s">
        <v>28</v>
      </c>
      <c r="AX22" s="99" t="s">
        <v>227</v>
      </c>
      <c r="AY22" s="99" t="s">
        <v>28</v>
      </c>
      <c r="AZ22" s="99" t="s">
        <v>28</v>
      </c>
      <c r="BA22" s="99" t="s">
        <v>28</v>
      </c>
      <c r="BB22" s="99" t="s">
        <v>28</v>
      </c>
      <c r="BC22" s="111" t="s">
        <v>232</v>
      </c>
      <c r="BD22" s="112">
        <v>581</v>
      </c>
      <c r="BE22" s="112">
        <v>2534</v>
      </c>
      <c r="BF22" s="112">
        <v>2758</v>
      </c>
    </row>
    <row r="23" spans="1:58" x14ac:dyDescent="0.3">
      <c r="A23" s="9"/>
      <c r="B23" t="s">
        <v>74</v>
      </c>
      <c r="C23" s="99">
        <v>1097</v>
      </c>
      <c r="D23" s="109">
        <v>3932</v>
      </c>
      <c r="E23" s="110">
        <v>256.73345776000002</v>
      </c>
      <c r="F23" s="100">
        <v>200.27522152</v>
      </c>
      <c r="G23" s="100">
        <v>329.10745439999999</v>
      </c>
      <c r="H23" s="100">
        <v>3.331167E-17</v>
      </c>
      <c r="I23" s="102">
        <v>278.99287894000003</v>
      </c>
      <c r="J23" s="100">
        <v>262.96221979000001</v>
      </c>
      <c r="K23" s="100">
        <v>296.00079647000001</v>
      </c>
      <c r="L23" s="100">
        <v>0.34345179149999999</v>
      </c>
      <c r="M23" s="100">
        <v>0.26792333270000002</v>
      </c>
      <c r="N23" s="100">
        <v>0.44027196839999999</v>
      </c>
      <c r="O23" s="109">
        <v>3249</v>
      </c>
      <c r="P23" s="109">
        <v>4521</v>
      </c>
      <c r="Q23" s="110">
        <v>729.04461123999999</v>
      </c>
      <c r="R23" s="100">
        <v>571.69859770000005</v>
      </c>
      <c r="S23" s="100">
        <v>929.69625485999995</v>
      </c>
      <c r="T23" s="100">
        <v>1.9063829999999999E-4</v>
      </c>
      <c r="U23" s="102">
        <v>718.64631718999999</v>
      </c>
      <c r="V23" s="100">
        <v>694.35544244000005</v>
      </c>
      <c r="W23" s="100">
        <v>743.78696793999995</v>
      </c>
      <c r="X23" s="100">
        <v>0.62950335820000003</v>
      </c>
      <c r="Y23" s="100">
        <v>0.49364083019999999</v>
      </c>
      <c r="Z23" s="100">
        <v>0.80275871399999998</v>
      </c>
      <c r="AA23" s="109">
        <v>3204</v>
      </c>
      <c r="AB23" s="109">
        <v>5170</v>
      </c>
      <c r="AC23" s="110">
        <v>622.68465314000002</v>
      </c>
      <c r="AD23" s="100">
        <v>488.16228955999998</v>
      </c>
      <c r="AE23" s="100">
        <v>794.27720154999997</v>
      </c>
      <c r="AF23" s="100">
        <v>1.8299857000000001E-6</v>
      </c>
      <c r="AG23" s="102">
        <v>619.72920696000006</v>
      </c>
      <c r="AH23" s="100">
        <v>598.63775077000003</v>
      </c>
      <c r="AI23" s="100">
        <v>641.56376619000002</v>
      </c>
      <c r="AJ23" s="100">
        <v>0.55293464410000004</v>
      </c>
      <c r="AK23" s="100">
        <v>0.43348080039999998</v>
      </c>
      <c r="AL23" s="100">
        <v>0.70530625660000001</v>
      </c>
      <c r="AM23" s="100">
        <v>0.20962904039999999</v>
      </c>
      <c r="AN23" s="100">
        <v>0.85411049409999995</v>
      </c>
      <c r="AO23" s="100">
        <v>0.66760966509999997</v>
      </c>
      <c r="AP23" s="100">
        <v>1.0927114663999999</v>
      </c>
      <c r="AQ23" s="100">
        <v>3.8741880000000001E-16</v>
      </c>
      <c r="AR23" s="100">
        <v>2.8396945907000002</v>
      </c>
      <c r="AS23" s="100">
        <v>2.2088420109000002</v>
      </c>
      <c r="AT23" s="100">
        <v>3.6507207525999998</v>
      </c>
      <c r="AU23" s="99">
        <v>1</v>
      </c>
      <c r="AV23" s="99">
        <v>2</v>
      </c>
      <c r="AW23" s="99">
        <v>3</v>
      </c>
      <c r="AX23" s="99" t="s">
        <v>227</v>
      </c>
      <c r="AY23" s="99" t="s">
        <v>28</v>
      </c>
      <c r="AZ23" s="99" t="s">
        <v>28</v>
      </c>
      <c r="BA23" s="99" t="s">
        <v>28</v>
      </c>
      <c r="BB23" s="99" t="s">
        <v>28</v>
      </c>
      <c r="BC23" s="111" t="s">
        <v>229</v>
      </c>
      <c r="BD23" s="112">
        <v>1097</v>
      </c>
      <c r="BE23" s="112">
        <v>3249</v>
      </c>
      <c r="BF23" s="112">
        <v>3204</v>
      </c>
    </row>
    <row r="24" spans="1:58" x14ac:dyDescent="0.3">
      <c r="A24" s="9"/>
      <c r="B24" t="s">
        <v>181</v>
      </c>
      <c r="C24" s="99">
        <v>1093</v>
      </c>
      <c r="D24" s="109">
        <v>4419</v>
      </c>
      <c r="E24" s="110">
        <v>236.28261619</v>
      </c>
      <c r="F24" s="100">
        <v>183.97995387</v>
      </c>
      <c r="G24" s="100">
        <v>303.45411845000001</v>
      </c>
      <c r="H24" s="100">
        <v>1.8464769999999999E-19</v>
      </c>
      <c r="I24" s="102">
        <v>247.34102738000001</v>
      </c>
      <c r="J24" s="100">
        <v>233.10383363</v>
      </c>
      <c r="K24" s="100">
        <v>262.44778077000001</v>
      </c>
      <c r="L24" s="100">
        <v>0.31609315180000003</v>
      </c>
      <c r="M24" s="100">
        <v>0.246123919</v>
      </c>
      <c r="N24" s="100">
        <v>0.40595355789999998</v>
      </c>
      <c r="O24" s="109">
        <v>4903</v>
      </c>
      <c r="P24" s="109">
        <v>5598</v>
      </c>
      <c r="Q24" s="110">
        <v>1030.8830946</v>
      </c>
      <c r="R24" s="100">
        <v>808.07101183999998</v>
      </c>
      <c r="S24" s="100">
        <v>1315.1318871000001</v>
      </c>
      <c r="T24" s="100">
        <v>0.34889199900000001</v>
      </c>
      <c r="U24" s="102">
        <v>875.84851733000005</v>
      </c>
      <c r="V24" s="100">
        <v>851.67264405000003</v>
      </c>
      <c r="W24" s="100">
        <v>900.71065527999997</v>
      </c>
      <c r="X24" s="100">
        <v>0.89012984930000005</v>
      </c>
      <c r="Y24" s="100">
        <v>0.6977397649</v>
      </c>
      <c r="Z24" s="100">
        <v>1.1355682857</v>
      </c>
      <c r="AA24" s="109">
        <v>5734</v>
      </c>
      <c r="AB24" s="109">
        <v>5949</v>
      </c>
      <c r="AC24" s="110">
        <v>987.82691747000001</v>
      </c>
      <c r="AD24" s="100">
        <v>775.24350364999998</v>
      </c>
      <c r="AE24" s="100">
        <v>1258.7038966</v>
      </c>
      <c r="AF24" s="100">
        <v>0.28918292109999999</v>
      </c>
      <c r="AG24" s="102">
        <v>963.85947218000001</v>
      </c>
      <c r="AH24" s="100">
        <v>939.23172950000003</v>
      </c>
      <c r="AI24" s="100">
        <v>989.13298277000001</v>
      </c>
      <c r="AJ24" s="100">
        <v>0.87717550489999996</v>
      </c>
      <c r="AK24" s="100">
        <v>0.68840461799999997</v>
      </c>
      <c r="AL24" s="100">
        <v>1.1177102046</v>
      </c>
      <c r="AM24" s="100">
        <v>0.7336108952</v>
      </c>
      <c r="AN24" s="100">
        <v>0.95823369560000005</v>
      </c>
      <c r="AO24" s="100">
        <v>0.74948693560000001</v>
      </c>
      <c r="AP24" s="100">
        <v>1.2251205082000001</v>
      </c>
      <c r="AQ24" s="100">
        <v>4.6548529999999997E-30</v>
      </c>
      <c r="AR24" s="100">
        <v>4.3629239898999996</v>
      </c>
      <c r="AS24" s="100">
        <v>3.3860436651999999</v>
      </c>
      <c r="AT24" s="100">
        <v>5.6216362291999999</v>
      </c>
      <c r="AU24" s="99">
        <v>1</v>
      </c>
      <c r="AV24" s="99" t="s">
        <v>28</v>
      </c>
      <c r="AW24" s="99" t="s">
        <v>28</v>
      </c>
      <c r="AX24" s="99" t="s">
        <v>227</v>
      </c>
      <c r="AY24" s="99" t="s">
        <v>28</v>
      </c>
      <c r="AZ24" s="99" t="s">
        <v>28</v>
      </c>
      <c r="BA24" s="99" t="s">
        <v>28</v>
      </c>
      <c r="BB24" s="99" t="s">
        <v>28</v>
      </c>
      <c r="BC24" s="111" t="s">
        <v>232</v>
      </c>
      <c r="BD24" s="112">
        <v>1093</v>
      </c>
      <c r="BE24" s="112">
        <v>4903</v>
      </c>
      <c r="BF24" s="112">
        <v>5734</v>
      </c>
    </row>
    <row r="25" spans="1:58" x14ac:dyDescent="0.3">
      <c r="A25" s="9"/>
      <c r="B25" t="s">
        <v>70</v>
      </c>
      <c r="C25" s="99">
        <v>1911</v>
      </c>
      <c r="D25" s="109">
        <v>7717</v>
      </c>
      <c r="E25" s="110">
        <v>243.4450956</v>
      </c>
      <c r="F25" s="100">
        <v>190.46417603</v>
      </c>
      <c r="G25" s="100">
        <v>311.16357841000001</v>
      </c>
      <c r="H25" s="100">
        <v>3.2747770000000001E-19</v>
      </c>
      <c r="I25" s="102">
        <v>247.63509135999999</v>
      </c>
      <c r="J25" s="100">
        <v>236.77757481</v>
      </c>
      <c r="K25" s="100">
        <v>258.99048303000001</v>
      </c>
      <c r="L25" s="100">
        <v>0.32567494299999999</v>
      </c>
      <c r="M25" s="100">
        <v>0.25479835410000001</v>
      </c>
      <c r="N25" s="100">
        <v>0.41626708639999999</v>
      </c>
      <c r="O25" s="109">
        <v>8349</v>
      </c>
      <c r="P25" s="109">
        <v>8347</v>
      </c>
      <c r="Q25" s="110">
        <v>1076.7559573000001</v>
      </c>
      <c r="R25" s="100">
        <v>845.68318581000005</v>
      </c>
      <c r="S25" s="100">
        <v>1370.9665878999999</v>
      </c>
      <c r="T25" s="100">
        <v>0.55446113480000003</v>
      </c>
      <c r="U25" s="102">
        <v>1000.239607</v>
      </c>
      <c r="V25" s="100">
        <v>979.01276503999998</v>
      </c>
      <c r="W25" s="100">
        <v>1021.926687</v>
      </c>
      <c r="X25" s="100">
        <v>0.92973938860000005</v>
      </c>
      <c r="Y25" s="100">
        <v>0.73021650149999995</v>
      </c>
      <c r="Z25" s="100">
        <v>1.1837795078</v>
      </c>
      <c r="AA25" s="109">
        <v>9494</v>
      </c>
      <c r="AB25" s="109">
        <v>9632</v>
      </c>
      <c r="AC25" s="110">
        <v>998.69133113999999</v>
      </c>
      <c r="AD25" s="100">
        <v>784.55424935999997</v>
      </c>
      <c r="AE25" s="100">
        <v>1271.2752186</v>
      </c>
      <c r="AF25" s="100">
        <v>0.32932525689999997</v>
      </c>
      <c r="AG25" s="102">
        <v>985.67275747999997</v>
      </c>
      <c r="AH25" s="100">
        <v>966.04387380000003</v>
      </c>
      <c r="AI25" s="100">
        <v>1005.7004770999999</v>
      </c>
      <c r="AJ25" s="100">
        <v>0.88682294149999996</v>
      </c>
      <c r="AK25" s="100">
        <v>0.69667242070000002</v>
      </c>
      <c r="AL25" s="100">
        <v>1.1288733502999999</v>
      </c>
      <c r="AM25" s="100">
        <v>0.54342850269999998</v>
      </c>
      <c r="AN25" s="100">
        <v>0.9275001678</v>
      </c>
      <c r="AO25" s="100">
        <v>0.72758472029999999</v>
      </c>
      <c r="AP25" s="100">
        <v>1.1823455568000001</v>
      </c>
      <c r="AQ25" s="100">
        <v>3.6228120000000001E-32</v>
      </c>
      <c r="AR25" s="100">
        <v>4.4229930149000003</v>
      </c>
      <c r="AS25" s="100">
        <v>3.4555773232</v>
      </c>
      <c r="AT25" s="100">
        <v>5.6612442378000001</v>
      </c>
      <c r="AU25" s="99">
        <v>1</v>
      </c>
      <c r="AV25" s="99" t="s">
        <v>28</v>
      </c>
      <c r="AW25" s="99" t="s">
        <v>28</v>
      </c>
      <c r="AX25" s="99" t="s">
        <v>227</v>
      </c>
      <c r="AY25" s="99" t="s">
        <v>28</v>
      </c>
      <c r="AZ25" s="99" t="s">
        <v>28</v>
      </c>
      <c r="BA25" s="99" t="s">
        <v>28</v>
      </c>
      <c r="BB25" s="99" t="s">
        <v>28</v>
      </c>
      <c r="BC25" s="111" t="s">
        <v>232</v>
      </c>
      <c r="BD25" s="112">
        <v>1911</v>
      </c>
      <c r="BE25" s="112">
        <v>8349</v>
      </c>
      <c r="BF25" s="112">
        <v>9494</v>
      </c>
    </row>
    <row r="26" spans="1:58" x14ac:dyDescent="0.3">
      <c r="A26" s="9"/>
      <c r="B26" t="s">
        <v>149</v>
      </c>
      <c r="C26" s="99">
        <v>457</v>
      </c>
      <c r="D26" s="109">
        <v>1913</v>
      </c>
      <c r="E26" s="110">
        <v>232.39589021</v>
      </c>
      <c r="F26" s="100">
        <v>179.04132469000001</v>
      </c>
      <c r="G26" s="100">
        <v>301.65019100000001</v>
      </c>
      <c r="H26" s="100">
        <v>1.646753E-18</v>
      </c>
      <c r="I26" s="102">
        <v>238.89179300000001</v>
      </c>
      <c r="J26" s="100">
        <v>217.96346398</v>
      </c>
      <c r="K26" s="100">
        <v>261.82960996999998</v>
      </c>
      <c r="L26" s="100">
        <v>0.310893584</v>
      </c>
      <c r="M26" s="100">
        <v>0.23951714069999999</v>
      </c>
      <c r="N26" s="100">
        <v>0.40354030749999997</v>
      </c>
      <c r="O26" s="109">
        <v>2561</v>
      </c>
      <c r="P26" s="109">
        <v>2074</v>
      </c>
      <c r="Q26" s="110">
        <v>1251.8790523</v>
      </c>
      <c r="R26" s="100">
        <v>979.87785334</v>
      </c>
      <c r="S26" s="100">
        <v>1599.3842050999999</v>
      </c>
      <c r="T26" s="100">
        <v>0.53342084680000001</v>
      </c>
      <c r="U26" s="102">
        <v>1234.8119575999999</v>
      </c>
      <c r="V26" s="100">
        <v>1187.9024105000001</v>
      </c>
      <c r="W26" s="100">
        <v>1283.5739341999999</v>
      </c>
      <c r="X26" s="100">
        <v>1.0809517762</v>
      </c>
      <c r="Y26" s="100">
        <v>0.846088689</v>
      </c>
      <c r="Z26" s="100">
        <v>1.3810097663000001</v>
      </c>
      <c r="AA26" s="109">
        <v>2982</v>
      </c>
      <c r="AB26" s="109">
        <v>2269</v>
      </c>
      <c r="AC26" s="110">
        <v>1231.890441</v>
      </c>
      <c r="AD26" s="100">
        <v>965.09248893999995</v>
      </c>
      <c r="AE26" s="100">
        <v>1572.4441710000001</v>
      </c>
      <c r="AF26" s="100">
        <v>0.47110301469999999</v>
      </c>
      <c r="AG26" s="102">
        <v>1314.2353459999999</v>
      </c>
      <c r="AH26" s="100">
        <v>1267.9016508</v>
      </c>
      <c r="AI26" s="100">
        <v>1362.2622414</v>
      </c>
      <c r="AJ26" s="100">
        <v>1.0939002577000001</v>
      </c>
      <c r="AK26" s="100">
        <v>0.8569876729</v>
      </c>
      <c r="AL26" s="100">
        <v>1.3963068684</v>
      </c>
      <c r="AM26" s="100">
        <v>0.89912140669999996</v>
      </c>
      <c r="AN26" s="100">
        <v>0.98403311309999997</v>
      </c>
      <c r="AO26" s="100">
        <v>0.76724750519999996</v>
      </c>
      <c r="AP26" s="100">
        <v>1.2620714450999999</v>
      </c>
      <c r="AQ26" s="100">
        <v>1.5395290000000001E-35</v>
      </c>
      <c r="AR26" s="100">
        <v>5.3868381713</v>
      </c>
      <c r="AS26" s="100">
        <v>4.1317244290000001</v>
      </c>
      <c r="AT26" s="100">
        <v>7.0232238337000004</v>
      </c>
      <c r="AU26" s="99">
        <v>1</v>
      </c>
      <c r="AV26" s="99" t="s">
        <v>28</v>
      </c>
      <c r="AW26" s="99" t="s">
        <v>28</v>
      </c>
      <c r="AX26" s="99" t="s">
        <v>227</v>
      </c>
      <c r="AY26" s="99" t="s">
        <v>28</v>
      </c>
      <c r="AZ26" s="99" t="s">
        <v>28</v>
      </c>
      <c r="BA26" s="99" t="s">
        <v>28</v>
      </c>
      <c r="BB26" s="99" t="s">
        <v>28</v>
      </c>
      <c r="BC26" s="111" t="s">
        <v>232</v>
      </c>
      <c r="BD26" s="112">
        <v>457</v>
      </c>
      <c r="BE26" s="112">
        <v>2561</v>
      </c>
      <c r="BF26" s="112">
        <v>2982</v>
      </c>
    </row>
    <row r="27" spans="1:58" x14ac:dyDescent="0.3">
      <c r="A27" s="9"/>
      <c r="B27" t="s">
        <v>205</v>
      </c>
      <c r="C27" s="99">
        <v>646</v>
      </c>
      <c r="D27" s="109">
        <v>1400</v>
      </c>
      <c r="E27" s="110">
        <v>443.28020471000002</v>
      </c>
      <c r="F27" s="100">
        <v>343.51536999000001</v>
      </c>
      <c r="G27" s="100">
        <v>572.01906248</v>
      </c>
      <c r="H27" s="100">
        <v>5.8989200000000001E-5</v>
      </c>
      <c r="I27" s="102">
        <v>461.42857142999998</v>
      </c>
      <c r="J27" s="100">
        <v>427.1834369</v>
      </c>
      <c r="K27" s="100">
        <v>498.41896510999999</v>
      </c>
      <c r="L27" s="100">
        <v>0.59300950399999997</v>
      </c>
      <c r="M27" s="100">
        <v>0.45954652829999998</v>
      </c>
      <c r="N27" s="100">
        <v>0.76523322469999999</v>
      </c>
      <c r="O27" s="109">
        <v>1733</v>
      </c>
      <c r="P27" s="109">
        <v>1379</v>
      </c>
      <c r="Q27" s="110">
        <v>1276.2042077000001</v>
      </c>
      <c r="R27" s="100">
        <v>996.09886057999995</v>
      </c>
      <c r="S27" s="100">
        <v>1635.0758386</v>
      </c>
      <c r="T27" s="100">
        <v>0.4425438304</v>
      </c>
      <c r="U27" s="102">
        <v>1256.7077592000001</v>
      </c>
      <c r="V27" s="100">
        <v>1198.9115128000001</v>
      </c>
      <c r="W27" s="100">
        <v>1317.2902047</v>
      </c>
      <c r="X27" s="100">
        <v>1.1019556583000001</v>
      </c>
      <c r="Y27" s="100">
        <v>0.86009493550000005</v>
      </c>
      <c r="Z27" s="100">
        <v>1.4118281865</v>
      </c>
      <c r="AA27" s="109">
        <v>2277</v>
      </c>
      <c r="AB27" s="109">
        <v>1379</v>
      </c>
      <c r="AC27" s="110">
        <v>1572.6192192000001</v>
      </c>
      <c r="AD27" s="100">
        <v>1230.0690225999999</v>
      </c>
      <c r="AE27" s="100">
        <v>2010.5629547000001</v>
      </c>
      <c r="AF27" s="100">
        <v>7.7176761000000002E-3</v>
      </c>
      <c r="AG27" s="102">
        <v>1651.1965192</v>
      </c>
      <c r="AH27" s="100">
        <v>1584.7493059999999</v>
      </c>
      <c r="AI27" s="100">
        <v>1720.4298085</v>
      </c>
      <c r="AJ27" s="100">
        <v>1.3964623085000001</v>
      </c>
      <c r="AK27" s="100">
        <v>1.0922828654000001</v>
      </c>
      <c r="AL27" s="100">
        <v>1.7853497852</v>
      </c>
      <c r="AM27" s="100">
        <v>0.105904689</v>
      </c>
      <c r="AN27" s="100">
        <v>1.2322629948999999</v>
      </c>
      <c r="AO27" s="100">
        <v>0.95665112330000002</v>
      </c>
      <c r="AP27" s="100">
        <v>1.5872788435</v>
      </c>
      <c r="AQ27" s="100">
        <v>2.671034E-15</v>
      </c>
      <c r="AR27" s="100">
        <v>2.8790011243000002</v>
      </c>
      <c r="AS27" s="100">
        <v>2.2150476937999999</v>
      </c>
      <c r="AT27" s="100">
        <v>3.7419724626000002</v>
      </c>
      <c r="AU27" s="99">
        <v>1</v>
      </c>
      <c r="AV27" s="99" t="s">
        <v>28</v>
      </c>
      <c r="AW27" s="99" t="s">
        <v>28</v>
      </c>
      <c r="AX27" s="99" t="s">
        <v>227</v>
      </c>
      <c r="AY27" s="99" t="s">
        <v>28</v>
      </c>
      <c r="AZ27" s="99" t="s">
        <v>28</v>
      </c>
      <c r="BA27" s="99" t="s">
        <v>28</v>
      </c>
      <c r="BB27" s="99" t="s">
        <v>28</v>
      </c>
      <c r="BC27" s="111" t="s">
        <v>232</v>
      </c>
      <c r="BD27" s="112">
        <v>646</v>
      </c>
      <c r="BE27" s="112">
        <v>1733</v>
      </c>
      <c r="BF27" s="112">
        <v>2277</v>
      </c>
    </row>
    <row r="28" spans="1:58" x14ac:dyDescent="0.3">
      <c r="A28" s="9"/>
      <c r="B28" t="s">
        <v>73</v>
      </c>
      <c r="C28" s="99">
        <v>1057</v>
      </c>
      <c r="D28" s="109">
        <v>2800</v>
      </c>
      <c r="E28" s="110">
        <v>318.09755574000002</v>
      </c>
      <c r="F28" s="100">
        <v>247.90622463</v>
      </c>
      <c r="G28" s="100">
        <v>408.16262325000002</v>
      </c>
      <c r="H28" s="100">
        <v>1.8564489999999999E-11</v>
      </c>
      <c r="I28" s="102">
        <v>377.5</v>
      </c>
      <c r="J28" s="100">
        <v>355.41473804999998</v>
      </c>
      <c r="K28" s="100">
        <v>400.95762708000001</v>
      </c>
      <c r="L28" s="100">
        <v>0.42554319309999999</v>
      </c>
      <c r="M28" s="100">
        <v>0.33164293319999999</v>
      </c>
      <c r="N28" s="100">
        <v>0.54603005540000005</v>
      </c>
      <c r="O28" s="109">
        <v>3981</v>
      </c>
      <c r="P28" s="109">
        <v>2851</v>
      </c>
      <c r="Q28" s="110">
        <v>1261.9091212999999</v>
      </c>
      <c r="R28" s="100">
        <v>989.61570979999999</v>
      </c>
      <c r="S28" s="100">
        <v>1609.1242434999999</v>
      </c>
      <c r="T28" s="100">
        <v>0.48891785929999998</v>
      </c>
      <c r="U28" s="102">
        <v>1396.3521571000001</v>
      </c>
      <c r="V28" s="100">
        <v>1353.6431923</v>
      </c>
      <c r="W28" s="100">
        <v>1440.4086378</v>
      </c>
      <c r="X28" s="100">
        <v>1.0896123740000001</v>
      </c>
      <c r="Y28" s="100">
        <v>0.85449697189999996</v>
      </c>
      <c r="Z28" s="100">
        <v>1.3894199332999999</v>
      </c>
      <c r="AA28" s="109">
        <v>4681</v>
      </c>
      <c r="AB28" s="109">
        <v>2950</v>
      </c>
      <c r="AC28" s="110">
        <v>1368.5236878000001</v>
      </c>
      <c r="AD28" s="100">
        <v>1074.0498365000001</v>
      </c>
      <c r="AE28" s="100">
        <v>1743.7338757</v>
      </c>
      <c r="AF28" s="100">
        <v>0.1148345101</v>
      </c>
      <c r="AG28" s="102">
        <v>1586.779661</v>
      </c>
      <c r="AH28" s="100">
        <v>1541.9681453000001</v>
      </c>
      <c r="AI28" s="100">
        <v>1632.8934552000001</v>
      </c>
      <c r="AJ28" s="100">
        <v>1.2152285341</v>
      </c>
      <c r="AK28" s="100">
        <v>0.95374016539999995</v>
      </c>
      <c r="AL28" s="100">
        <v>1.5484095602000001</v>
      </c>
      <c r="AM28" s="100">
        <v>0.51679479110000004</v>
      </c>
      <c r="AN28" s="100">
        <v>1.0844867230999999</v>
      </c>
      <c r="AO28" s="100">
        <v>0.84865674280000003</v>
      </c>
      <c r="AP28" s="100">
        <v>1.3858505958</v>
      </c>
      <c r="AQ28" s="100">
        <v>8.8438410000000003E-27</v>
      </c>
      <c r="AR28" s="100">
        <v>3.9670506689999998</v>
      </c>
      <c r="AS28" s="100">
        <v>3.0830248534</v>
      </c>
      <c r="AT28" s="100">
        <v>5.1045618375000004</v>
      </c>
      <c r="AU28" s="99">
        <v>1</v>
      </c>
      <c r="AV28" s="99" t="s">
        <v>28</v>
      </c>
      <c r="AW28" s="99" t="s">
        <v>28</v>
      </c>
      <c r="AX28" s="99" t="s">
        <v>227</v>
      </c>
      <c r="AY28" s="99" t="s">
        <v>28</v>
      </c>
      <c r="AZ28" s="99" t="s">
        <v>28</v>
      </c>
      <c r="BA28" s="99" t="s">
        <v>28</v>
      </c>
      <c r="BB28" s="99" t="s">
        <v>28</v>
      </c>
      <c r="BC28" s="111" t="s">
        <v>232</v>
      </c>
      <c r="BD28" s="112">
        <v>1057</v>
      </c>
      <c r="BE28" s="112">
        <v>3981</v>
      </c>
      <c r="BF28" s="112">
        <v>4681</v>
      </c>
    </row>
    <row r="29" spans="1:58" x14ac:dyDescent="0.3">
      <c r="A29" s="9"/>
      <c r="B29" t="s">
        <v>76</v>
      </c>
      <c r="C29" s="99">
        <v>1019</v>
      </c>
      <c r="D29" s="109">
        <v>2249</v>
      </c>
      <c r="E29" s="110">
        <v>363.42622985000003</v>
      </c>
      <c r="F29" s="100">
        <v>282.76596354999998</v>
      </c>
      <c r="G29" s="100">
        <v>467.09520086999999</v>
      </c>
      <c r="H29" s="100">
        <v>1.7780288E-8</v>
      </c>
      <c r="I29" s="102">
        <v>453.09026233999998</v>
      </c>
      <c r="J29" s="100">
        <v>426.10781558999997</v>
      </c>
      <c r="K29" s="100">
        <v>481.78131991999999</v>
      </c>
      <c r="L29" s="100">
        <v>0.4861827936</v>
      </c>
      <c r="M29" s="100">
        <v>0.37827744619999998</v>
      </c>
      <c r="N29" s="100">
        <v>0.62486862809999999</v>
      </c>
      <c r="O29" s="109">
        <v>3263</v>
      </c>
      <c r="P29" s="109">
        <v>2326</v>
      </c>
      <c r="Q29" s="110">
        <v>1288.4820127999999</v>
      </c>
      <c r="R29" s="100">
        <v>1009.1880333</v>
      </c>
      <c r="S29" s="100">
        <v>1645.0709308999999</v>
      </c>
      <c r="T29" s="100">
        <v>0.39219022790000002</v>
      </c>
      <c r="U29" s="102">
        <v>1402.8374893</v>
      </c>
      <c r="V29" s="100">
        <v>1355.5204484999999</v>
      </c>
      <c r="W29" s="100">
        <v>1451.8062221</v>
      </c>
      <c r="X29" s="100">
        <v>1.112557094</v>
      </c>
      <c r="Y29" s="100">
        <v>0.87139695740000001</v>
      </c>
      <c r="Z29" s="100">
        <v>1.4204585831000001</v>
      </c>
      <c r="AA29" s="109">
        <v>3406</v>
      </c>
      <c r="AB29" s="109">
        <v>2467</v>
      </c>
      <c r="AC29" s="110">
        <v>1240.1371942999999</v>
      </c>
      <c r="AD29" s="100">
        <v>971.37849509</v>
      </c>
      <c r="AE29" s="100">
        <v>1583.2554134</v>
      </c>
      <c r="AF29" s="100">
        <v>0.4391129043</v>
      </c>
      <c r="AG29" s="102">
        <v>1380.6242400000001</v>
      </c>
      <c r="AH29" s="100">
        <v>1335.0279916</v>
      </c>
      <c r="AI29" s="100">
        <v>1427.7777725000001</v>
      </c>
      <c r="AJ29" s="100">
        <v>1.1012232511</v>
      </c>
      <c r="AK29" s="100">
        <v>0.86256955219999998</v>
      </c>
      <c r="AL29" s="100">
        <v>1.4059070896999999</v>
      </c>
      <c r="AM29" s="100">
        <v>0.76282935730000001</v>
      </c>
      <c r="AN29" s="100">
        <v>0.96247924460000001</v>
      </c>
      <c r="AO29" s="100">
        <v>0.75079123420000005</v>
      </c>
      <c r="AP29" s="100">
        <v>1.2338533723</v>
      </c>
      <c r="AQ29" s="100">
        <v>2.2425589999999999E-22</v>
      </c>
      <c r="AR29" s="100">
        <v>3.5453742933000001</v>
      </c>
      <c r="AS29" s="100">
        <v>2.7475307726999998</v>
      </c>
      <c r="AT29" s="100">
        <v>4.5749001264000002</v>
      </c>
      <c r="AU29" s="99">
        <v>1</v>
      </c>
      <c r="AV29" s="99" t="s">
        <v>28</v>
      </c>
      <c r="AW29" s="99" t="s">
        <v>28</v>
      </c>
      <c r="AX29" s="99" t="s">
        <v>227</v>
      </c>
      <c r="AY29" s="99" t="s">
        <v>28</v>
      </c>
      <c r="AZ29" s="99" t="s">
        <v>28</v>
      </c>
      <c r="BA29" s="99" t="s">
        <v>28</v>
      </c>
      <c r="BB29" s="99" t="s">
        <v>28</v>
      </c>
      <c r="BC29" s="111" t="s">
        <v>232</v>
      </c>
      <c r="BD29" s="112">
        <v>1019</v>
      </c>
      <c r="BE29" s="112">
        <v>3263</v>
      </c>
      <c r="BF29" s="112">
        <v>3406</v>
      </c>
    </row>
    <row r="30" spans="1:58" x14ac:dyDescent="0.3">
      <c r="A30" s="9"/>
      <c r="B30" t="s">
        <v>72</v>
      </c>
      <c r="C30" s="99">
        <v>1146</v>
      </c>
      <c r="D30" s="109">
        <v>2189</v>
      </c>
      <c r="E30" s="110">
        <v>503.59039252999997</v>
      </c>
      <c r="F30" s="100">
        <v>392.89313074</v>
      </c>
      <c r="G30" s="100">
        <v>645.47650137999995</v>
      </c>
      <c r="H30" s="100">
        <v>1.8161919000000001E-3</v>
      </c>
      <c r="I30" s="102">
        <v>523.52672453000002</v>
      </c>
      <c r="J30" s="100">
        <v>494.07687172999999</v>
      </c>
      <c r="K30" s="100">
        <v>554.73195969999995</v>
      </c>
      <c r="L30" s="100">
        <v>0.67369101009999999</v>
      </c>
      <c r="M30" s="100">
        <v>0.5256028988</v>
      </c>
      <c r="N30" s="100">
        <v>0.86350280440000005</v>
      </c>
      <c r="O30" s="109">
        <v>1958</v>
      </c>
      <c r="P30" s="109">
        <v>2262</v>
      </c>
      <c r="Q30" s="110">
        <v>845.62852303</v>
      </c>
      <c r="R30" s="100">
        <v>661.53110116000005</v>
      </c>
      <c r="S30" s="100">
        <v>1080.9583974</v>
      </c>
      <c r="T30" s="100">
        <v>1.20586315E-2</v>
      </c>
      <c r="U30" s="102">
        <v>865.60565870999994</v>
      </c>
      <c r="V30" s="100">
        <v>828.10152952999999</v>
      </c>
      <c r="W30" s="100">
        <v>904.80832322000003</v>
      </c>
      <c r="X30" s="100">
        <v>0.73016930219999998</v>
      </c>
      <c r="Y30" s="100">
        <v>0.57120791150000005</v>
      </c>
      <c r="Z30" s="100">
        <v>0.9333680419</v>
      </c>
      <c r="AA30" s="109">
        <v>2349</v>
      </c>
      <c r="AB30" s="109">
        <v>2452</v>
      </c>
      <c r="AC30" s="110">
        <v>923.32259477000002</v>
      </c>
      <c r="AD30" s="100">
        <v>722.92879908999998</v>
      </c>
      <c r="AE30" s="100">
        <v>1179.2649775</v>
      </c>
      <c r="AF30" s="100">
        <v>0.1116674627</v>
      </c>
      <c r="AG30" s="102">
        <v>957.99347470999999</v>
      </c>
      <c r="AH30" s="100">
        <v>920.02550417999998</v>
      </c>
      <c r="AI30" s="100">
        <v>997.52832222999996</v>
      </c>
      <c r="AJ30" s="100">
        <v>0.81989663260000001</v>
      </c>
      <c r="AK30" s="100">
        <v>0.64194994400000005</v>
      </c>
      <c r="AL30" s="100">
        <v>1.0471696344999999</v>
      </c>
      <c r="AM30" s="100">
        <v>0.49067618969999999</v>
      </c>
      <c r="AN30" s="100">
        <v>1.0918773074000001</v>
      </c>
      <c r="AO30" s="100">
        <v>0.85039254529999997</v>
      </c>
      <c r="AP30" s="100">
        <v>1.4019361539999999</v>
      </c>
      <c r="AQ30" s="100">
        <v>6.0987899999999999E-5</v>
      </c>
      <c r="AR30" s="100">
        <v>1.6791990783999999</v>
      </c>
      <c r="AS30" s="100">
        <v>1.3033184109</v>
      </c>
      <c r="AT30" s="100">
        <v>2.1634847796000001</v>
      </c>
      <c r="AU30" s="99">
        <v>1</v>
      </c>
      <c r="AV30" s="99" t="s">
        <v>28</v>
      </c>
      <c r="AW30" s="99" t="s">
        <v>28</v>
      </c>
      <c r="AX30" s="99" t="s">
        <v>227</v>
      </c>
      <c r="AY30" s="99" t="s">
        <v>28</v>
      </c>
      <c r="AZ30" s="99" t="s">
        <v>28</v>
      </c>
      <c r="BA30" s="99" t="s">
        <v>28</v>
      </c>
      <c r="BB30" s="99" t="s">
        <v>28</v>
      </c>
      <c r="BC30" s="111" t="s">
        <v>232</v>
      </c>
      <c r="BD30" s="112">
        <v>1146</v>
      </c>
      <c r="BE30" s="112">
        <v>1958</v>
      </c>
      <c r="BF30" s="112">
        <v>2349</v>
      </c>
    </row>
    <row r="31" spans="1:58" x14ac:dyDescent="0.3">
      <c r="A31" s="9"/>
      <c r="B31" t="s">
        <v>78</v>
      </c>
      <c r="C31" s="99">
        <v>1184</v>
      </c>
      <c r="D31" s="109">
        <v>2122</v>
      </c>
      <c r="E31" s="110">
        <v>546.6898731</v>
      </c>
      <c r="F31" s="100">
        <v>426.12197694000002</v>
      </c>
      <c r="G31" s="100">
        <v>701.37151689999996</v>
      </c>
      <c r="H31" s="100">
        <v>1.38501384E-2</v>
      </c>
      <c r="I31" s="102">
        <v>557.96418473000006</v>
      </c>
      <c r="J31" s="100">
        <v>527.07058604999997</v>
      </c>
      <c r="K31" s="100">
        <v>590.66857397000001</v>
      </c>
      <c r="L31" s="100">
        <v>0.73134844960000001</v>
      </c>
      <c r="M31" s="100">
        <v>0.57005564310000001</v>
      </c>
      <c r="N31" s="100">
        <v>0.93827780009999995</v>
      </c>
      <c r="O31" s="109">
        <v>2541</v>
      </c>
      <c r="P31" s="109">
        <v>2181</v>
      </c>
      <c r="Q31" s="110">
        <v>1143.1331729000001</v>
      </c>
      <c r="R31" s="100">
        <v>895.19308339999998</v>
      </c>
      <c r="S31" s="100">
        <v>1459.7448029</v>
      </c>
      <c r="T31" s="100">
        <v>0.91680204519999997</v>
      </c>
      <c r="U31" s="102">
        <v>1165.0618982000001</v>
      </c>
      <c r="V31" s="100">
        <v>1120.6316182</v>
      </c>
      <c r="W31" s="100">
        <v>1211.2537293</v>
      </c>
      <c r="X31" s="100">
        <v>0.98705368660000004</v>
      </c>
      <c r="Y31" s="100">
        <v>0.77296648729999995</v>
      </c>
      <c r="Z31" s="100">
        <v>1.2604362495000001</v>
      </c>
      <c r="AA31" s="109">
        <v>3239</v>
      </c>
      <c r="AB31" s="109">
        <v>2279</v>
      </c>
      <c r="AC31" s="110">
        <v>1392.0996553</v>
      </c>
      <c r="AD31" s="100">
        <v>1090.771563</v>
      </c>
      <c r="AE31" s="100">
        <v>1776.6703093000001</v>
      </c>
      <c r="AF31" s="100">
        <v>8.84697443E-2</v>
      </c>
      <c r="AG31" s="102">
        <v>1421.2373848</v>
      </c>
      <c r="AH31" s="100">
        <v>1373.1254853</v>
      </c>
      <c r="AI31" s="100">
        <v>1471.0350406</v>
      </c>
      <c r="AJ31" s="100">
        <v>1.23616364</v>
      </c>
      <c r="AK31" s="100">
        <v>0.96858880800000002</v>
      </c>
      <c r="AL31" s="100">
        <v>1.5776566198999999</v>
      </c>
      <c r="AM31" s="100">
        <v>0.1197123997</v>
      </c>
      <c r="AN31" s="100">
        <v>1.2177930693000001</v>
      </c>
      <c r="AO31" s="100">
        <v>0.95012865030000004</v>
      </c>
      <c r="AP31" s="100">
        <v>1.5608622675999999</v>
      </c>
      <c r="AQ31" s="100">
        <v>1.1461596000000001E-8</v>
      </c>
      <c r="AR31" s="100">
        <v>2.0910085025999998</v>
      </c>
      <c r="AS31" s="100">
        <v>1.6231028771</v>
      </c>
      <c r="AT31" s="100">
        <v>2.6938012491999999</v>
      </c>
      <c r="AU31" s="99" t="s">
        <v>28</v>
      </c>
      <c r="AV31" s="99" t="s">
        <v>28</v>
      </c>
      <c r="AW31" s="99" t="s">
        <v>28</v>
      </c>
      <c r="AX31" s="99" t="s">
        <v>227</v>
      </c>
      <c r="AY31" s="99" t="s">
        <v>28</v>
      </c>
      <c r="AZ31" s="99" t="s">
        <v>28</v>
      </c>
      <c r="BA31" s="99" t="s">
        <v>28</v>
      </c>
      <c r="BB31" s="99" t="s">
        <v>28</v>
      </c>
      <c r="BC31" s="111" t="s">
        <v>425</v>
      </c>
      <c r="BD31" s="112">
        <v>1184</v>
      </c>
      <c r="BE31" s="112">
        <v>2541</v>
      </c>
      <c r="BF31" s="112">
        <v>3239</v>
      </c>
    </row>
    <row r="32" spans="1:58" x14ac:dyDescent="0.3">
      <c r="A32" s="9"/>
      <c r="B32" t="s">
        <v>182</v>
      </c>
      <c r="C32" s="99">
        <v>2381</v>
      </c>
      <c r="D32" s="109">
        <v>4046</v>
      </c>
      <c r="E32" s="110">
        <v>530.87537849</v>
      </c>
      <c r="F32" s="100">
        <v>415.86352699999998</v>
      </c>
      <c r="G32" s="100">
        <v>677.69508310000003</v>
      </c>
      <c r="H32" s="100">
        <v>6.0141070000000003E-3</v>
      </c>
      <c r="I32" s="102">
        <v>588.48245180000004</v>
      </c>
      <c r="J32" s="100">
        <v>565.31336205000002</v>
      </c>
      <c r="K32" s="100">
        <v>612.60111529000005</v>
      </c>
      <c r="L32" s="100">
        <v>0.71019220240000003</v>
      </c>
      <c r="M32" s="100">
        <v>0.5563321376</v>
      </c>
      <c r="N32" s="100">
        <v>0.90660404139999995</v>
      </c>
      <c r="O32" s="109">
        <v>5675</v>
      </c>
      <c r="P32" s="109">
        <v>4080</v>
      </c>
      <c r="Q32" s="110">
        <v>1309.7467799999999</v>
      </c>
      <c r="R32" s="100">
        <v>1028.2329256999999</v>
      </c>
      <c r="S32" s="100">
        <v>1668.3346592</v>
      </c>
      <c r="T32" s="100">
        <v>0.31902852469999998</v>
      </c>
      <c r="U32" s="102">
        <v>1390.9313725</v>
      </c>
      <c r="V32" s="100">
        <v>1355.20956</v>
      </c>
      <c r="W32" s="100">
        <v>1427.5947722000001</v>
      </c>
      <c r="X32" s="100">
        <v>1.1309184427000001</v>
      </c>
      <c r="Y32" s="100">
        <v>0.88784152549999995</v>
      </c>
      <c r="Z32" s="100">
        <v>1.4405459616</v>
      </c>
      <c r="AA32" s="109">
        <v>6780</v>
      </c>
      <c r="AB32" s="109">
        <v>4223</v>
      </c>
      <c r="AC32" s="110">
        <v>1481.1191868000001</v>
      </c>
      <c r="AD32" s="100">
        <v>1162.9753528000001</v>
      </c>
      <c r="AE32" s="100">
        <v>1886.2945291000001</v>
      </c>
      <c r="AF32" s="100">
        <v>2.6364585699999998E-2</v>
      </c>
      <c r="AG32" s="102">
        <v>1605.4937248000001</v>
      </c>
      <c r="AH32" s="100">
        <v>1567.7292600000001</v>
      </c>
      <c r="AI32" s="100">
        <v>1644.1678843</v>
      </c>
      <c r="AJ32" s="100">
        <v>1.3152116505</v>
      </c>
      <c r="AK32" s="100">
        <v>1.0327046917</v>
      </c>
      <c r="AL32" s="100">
        <v>1.6750012848</v>
      </c>
      <c r="AM32" s="100">
        <v>0.32260949030000002</v>
      </c>
      <c r="AN32" s="100">
        <v>1.130843923</v>
      </c>
      <c r="AO32" s="100">
        <v>0.88630448939999995</v>
      </c>
      <c r="AP32" s="100">
        <v>1.4428540003999999</v>
      </c>
      <c r="AQ32" s="100">
        <v>6.186145E-13</v>
      </c>
      <c r="AR32" s="100">
        <v>2.4671454601999998</v>
      </c>
      <c r="AS32" s="100">
        <v>1.9292029883999999</v>
      </c>
      <c r="AT32" s="100">
        <v>3.1550887897000002</v>
      </c>
      <c r="AU32" s="99" t="s">
        <v>28</v>
      </c>
      <c r="AV32" s="99" t="s">
        <v>28</v>
      </c>
      <c r="AW32" s="99" t="s">
        <v>28</v>
      </c>
      <c r="AX32" s="99" t="s">
        <v>227</v>
      </c>
      <c r="AY32" s="99" t="s">
        <v>28</v>
      </c>
      <c r="AZ32" s="99" t="s">
        <v>28</v>
      </c>
      <c r="BA32" s="99" t="s">
        <v>28</v>
      </c>
      <c r="BB32" s="99" t="s">
        <v>28</v>
      </c>
      <c r="BC32" s="111" t="s">
        <v>425</v>
      </c>
      <c r="BD32" s="112">
        <v>2381</v>
      </c>
      <c r="BE32" s="112">
        <v>5675</v>
      </c>
      <c r="BF32" s="112">
        <v>6780</v>
      </c>
    </row>
    <row r="33" spans="1:93" x14ac:dyDescent="0.3">
      <c r="A33" s="9"/>
      <c r="B33" t="s">
        <v>71</v>
      </c>
      <c r="C33" s="99">
        <v>1086</v>
      </c>
      <c r="D33" s="109">
        <v>5234</v>
      </c>
      <c r="E33" s="110">
        <v>198.36383101000001</v>
      </c>
      <c r="F33" s="100">
        <v>154.72749232000001</v>
      </c>
      <c r="G33" s="100">
        <v>254.30651567999999</v>
      </c>
      <c r="H33" s="100">
        <v>1.2361259999999999E-25</v>
      </c>
      <c r="I33" s="102">
        <v>207.48949178000001</v>
      </c>
      <c r="J33" s="100">
        <v>195.50889373000001</v>
      </c>
      <c r="K33" s="100">
        <v>220.20424943</v>
      </c>
      <c r="L33" s="100">
        <v>0.2653663208</v>
      </c>
      <c r="M33" s="100">
        <v>0.2069906856</v>
      </c>
      <c r="N33" s="100">
        <v>0.34020508719999998</v>
      </c>
      <c r="O33" s="109">
        <v>3973</v>
      </c>
      <c r="P33" s="109">
        <v>6130</v>
      </c>
      <c r="Q33" s="110">
        <v>706.97439395000004</v>
      </c>
      <c r="R33" s="100">
        <v>554.59170428000004</v>
      </c>
      <c r="S33" s="100">
        <v>901.22659578000003</v>
      </c>
      <c r="T33" s="100">
        <v>6.7525600000000003E-5</v>
      </c>
      <c r="U33" s="102">
        <v>648.12398041999995</v>
      </c>
      <c r="V33" s="100">
        <v>628.28075668999998</v>
      </c>
      <c r="W33" s="100">
        <v>668.59392003999994</v>
      </c>
      <c r="X33" s="100">
        <v>0.61044653280000005</v>
      </c>
      <c r="Y33" s="100">
        <v>0.47886965339999998</v>
      </c>
      <c r="Z33" s="100">
        <v>0.77817620460000003</v>
      </c>
      <c r="AA33" s="109">
        <v>5471</v>
      </c>
      <c r="AB33" s="109">
        <v>6784</v>
      </c>
      <c r="AC33" s="110">
        <v>798.46692116999998</v>
      </c>
      <c r="AD33" s="100">
        <v>626.78038090999996</v>
      </c>
      <c r="AE33" s="100">
        <v>1017.1815258</v>
      </c>
      <c r="AF33" s="100">
        <v>5.3721452999999997E-3</v>
      </c>
      <c r="AG33" s="102">
        <v>806.45636792000005</v>
      </c>
      <c r="AH33" s="100">
        <v>785.36744858999998</v>
      </c>
      <c r="AI33" s="100">
        <v>828.11157317000004</v>
      </c>
      <c r="AJ33" s="100">
        <v>0.70902666479999998</v>
      </c>
      <c r="AK33" s="100">
        <v>0.55657158900000003</v>
      </c>
      <c r="AL33" s="100">
        <v>0.90324195740000002</v>
      </c>
      <c r="AM33" s="100">
        <v>0.32971185279999998</v>
      </c>
      <c r="AN33" s="100">
        <v>1.1294142023</v>
      </c>
      <c r="AO33" s="100">
        <v>0.88424643049999996</v>
      </c>
      <c r="AP33" s="100">
        <v>1.4425576359000001</v>
      </c>
      <c r="AQ33" s="100">
        <v>3.2617779999999999E-23</v>
      </c>
      <c r="AR33" s="100">
        <v>3.5640287363000001</v>
      </c>
      <c r="AS33" s="100">
        <v>2.7729257959</v>
      </c>
      <c r="AT33" s="100">
        <v>4.5808296968000004</v>
      </c>
      <c r="AU33" s="99">
        <v>1</v>
      </c>
      <c r="AV33" s="99">
        <v>2</v>
      </c>
      <c r="AW33" s="99" t="s">
        <v>28</v>
      </c>
      <c r="AX33" s="99" t="s">
        <v>227</v>
      </c>
      <c r="AY33" s="99" t="s">
        <v>28</v>
      </c>
      <c r="AZ33" s="99" t="s">
        <v>28</v>
      </c>
      <c r="BA33" s="99" t="s">
        <v>28</v>
      </c>
      <c r="BB33" s="99" t="s">
        <v>28</v>
      </c>
      <c r="BC33" s="111" t="s">
        <v>427</v>
      </c>
      <c r="BD33" s="112">
        <v>1086</v>
      </c>
      <c r="BE33" s="112">
        <v>3973</v>
      </c>
      <c r="BF33" s="112">
        <v>5471</v>
      </c>
    </row>
    <row r="34" spans="1:93" x14ac:dyDescent="0.3">
      <c r="A34" s="9"/>
      <c r="B34" t="s">
        <v>77</v>
      </c>
      <c r="C34" s="99">
        <v>793</v>
      </c>
      <c r="D34" s="109">
        <v>3131</v>
      </c>
      <c r="E34" s="110">
        <v>248.02477490000001</v>
      </c>
      <c r="F34" s="100">
        <v>192.19835993999999</v>
      </c>
      <c r="G34" s="100">
        <v>320.06666958</v>
      </c>
      <c r="H34" s="100">
        <v>2.262408E-17</v>
      </c>
      <c r="I34" s="102">
        <v>253.27371446999999</v>
      </c>
      <c r="J34" s="100">
        <v>236.24523987000001</v>
      </c>
      <c r="K34" s="100">
        <v>271.52959558999999</v>
      </c>
      <c r="L34" s="100">
        <v>0.33180152680000002</v>
      </c>
      <c r="M34" s="100">
        <v>0.25711830320000001</v>
      </c>
      <c r="N34" s="100">
        <v>0.42817742580000001</v>
      </c>
      <c r="O34" s="109">
        <v>4910</v>
      </c>
      <c r="P34" s="109">
        <v>3205</v>
      </c>
      <c r="Q34" s="110">
        <v>1601.9615262</v>
      </c>
      <c r="R34" s="100">
        <v>1253.9067505</v>
      </c>
      <c r="S34" s="100">
        <v>2046.6280529999999</v>
      </c>
      <c r="T34" s="100">
        <v>9.4391170000000003E-3</v>
      </c>
      <c r="U34" s="102">
        <v>1531.9812793000001</v>
      </c>
      <c r="V34" s="100">
        <v>1489.7240377000001</v>
      </c>
      <c r="W34" s="100">
        <v>1575.4371821</v>
      </c>
      <c r="X34" s="100">
        <v>1.3832351888000001</v>
      </c>
      <c r="Y34" s="100">
        <v>1.0827026195</v>
      </c>
      <c r="Z34" s="100">
        <v>1.7671884716999999</v>
      </c>
      <c r="AA34" s="109">
        <v>5335</v>
      </c>
      <c r="AB34" s="109">
        <v>3379</v>
      </c>
      <c r="AC34" s="110">
        <v>1549.4630609000001</v>
      </c>
      <c r="AD34" s="100">
        <v>1214.2718500000001</v>
      </c>
      <c r="AE34" s="100">
        <v>1977.1814499</v>
      </c>
      <c r="AF34" s="100">
        <v>1.02949151E-2</v>
      </c>
      <c r="AG34" s="102">
        <v>1578.869488</v>
      </c>
      <c r="AH34" s="100">
        <v>1537.0659275999999</v>
      </c>
      <c r="AI34" s="100">
        <v>1621.8099792999999</v>
      </c>
      <c r="AJ34" s="100">
        <v>1.3758999868999999</v>
      </c>
      <c r="AK34" s="100">
        <v>1.0782552129</v>
      </c>
      <c r="AL34" s="100">
        <v>1.7557075090000001</v>
      </c>
      <c r="AM34" s="100">
        <v>0.79271999410000005</v>
      </c>
      <c r="AN34" s="100">
        <v>0.96722863540000004</v>
      </c>
      <c r="AO34" s="100">
        <v>0.75439238519999996</v>
      </c>
      <c r="AP34" s="100">
        <v>1.2401122432</v>
      </c>
      <c r="AQ34" s="100">
        <v>4.4601200000000002E-45</v>
      </c>
      <c r="AR34" s="100">
        <v>6.4588770489999998</v>
      </c>
      <c r="AS34" s="100">
        <v>4.9825398830000003</v>
      </c>
      <c r="AT34" s="100">
        <v>8.3726560577000004</v>
      </c>
      <c r="AU34" s="99">
        <v>1</v>
      </c>
      <c r="AV34" s="99" t="s">
        <v>28</v>
      </c>
      <c r="AW34" s="99" t="s">
        <v>28</v>
      </c>
      <c r="AX34" s="99" t="s">
        <v>227</v>
      </c>
      <c r="AY34" s="99" t="s">
        <v>28</v>
      </c>
      <c r="AZ34" s="99" t="s">
        <v>28</v>
      </c>
      <c r="BA34" s="99" t="s">
        <v>28</v>
      </c>
      <c r="BB34" s="99" t="s">
        <v>28</v>
      </c>
      <c r="BC34" s="111" t="s">
        <v>232</v>
      </c>
      <c r="BD34" s="112">
        <v>793</v>
      </c>
      <c r="BE34" s="112">
        <v>4910</v>
      </c>
      <c r="BF34" s="112">
        <v>5335</v>
      </c>
    </row>
    <row r="35" spans="1:93" x14ac:dyDescent="0.3">
      <c r="A35" s="9"/>
      <c r="B35" t="s">
        <v>79</v>
      </c>
      <c r="C35" s="99">
        <v>1776</v>
      </c>
      <c r="D35" s="109">
        <v>7102</v>
      </c>
      <c r="E35" s="110">
        <v>230.41971407</v>
      </c>
      <c r="F35" s="100">
        <v>180.21025843999999</v>
      </c>
      <c r="G35" s="100">
        <v>294.61832579999998</v>
      </c>
      <c r="H35" s="100">
        <v>6.3052230000000003E-21</v>
      </c>
      <c r="I35" s="102">
        <v>250.07040269999999</v>
      </c>
      <c r="J35" s="100">
        <v>238.70646134</v>
      </c>
      <c r="K35" s="100">
        <v>261.97533973999998</v>
      </c>
      <c r="L35" s="100">
        <v>0.30824990349999998</v>
      </c>
      <c r="M35" s="100">
        <v>0.2410809119</v>
      </c>
      <c r="N35" s="100">
        <v>0.39413324890000001</v>
      </c>
      <c r="O35" s="109">
        <v>11512</v>
      </c>
      <c r="P35" s="109">
        <v>7392</v>
      </c>
      <c r="Q35" s="110">
        <v>1473.3234047000001</v>
      </c>
      <c r="R35" s="100">
        <v>1157.5812897000001</v>
      </c>
      <c r="S35" s="100">
        <v>1875.1874052000001</v>
      </c>
      <c r="T35" s="100">
        <v>5.0449080100000002E-2</v>
      </c>
      <c r="U35" s="102">
        <v>1557.3593074</v>
      </c>
      <c r="V35" s="100">
        <v>1529.1689303999999</v>
      </c>
      <c r="W35" s="100">
        <v>1586.0693765999999</v>
      </c>
      <c r="X35" s="100">
        <v>1.2721608756</v>
      </c>
      <c r="Y35" s="100">
        <v>0.99952910709999998</v>
      </c>
      <c r="Z35" s="100">
        <v>1.6191557425000001</v>
      </c>
      <c r="AA35" s="109">
        <v>11747</v>
      </c>
      <c r="AB35" s="109">
        <v>7532</v>
      </c>
      <c r="AC35" s="110">
        <v>1460.8900080999999</v>
      </c>
      <c r="AD35" s="100">
        <v>1147.9516879</v>
      </c>
      <c r="AE35" s="100">
        <v>1859.1371380999999</v>
      </c>
      <c r="AF35" s="100">
        <v>3.4353736099999997E-2</v>
      </c>
      <c r="AG35" s="102">
        <v>1559.6123207999999</v>
      </c>
      <c r="AH35" s="100">
        <v>1531.6624128999999</v>
      </c>
      <c r="AI35" s="100">
        <v>1588.0722608999999</v>
      </c>
      <c r="AJ35" s="100">
        <v>1.2972484428</v>
      </c>
      <c r="AK35" s="100">
        <v>1.0193639024000001</v>
      </c>
      <c r="AL35" s="100">
        <v>1.6508859284999999</v>
      </c>
      <c r="AM35" s="100">
        <v>0.94530290169999998</v>
      </c>
      <c r="AN35" s="100">
        <v>0.99156098609999999</v>
      </c>
      <c r="AO35" s="100">
        <v>0.77834491809999995</v>
      </c>
      <c r="AP35" s="100">
        <v>1.2631844396</v>
      </c>
      <c r="AQ35" s="100">
        <v>3.7326939999999996E-49</v>
      </c>
      <c r="AR35" s="100">
        <v>6.3940857260000001</v>
      </c>
      <c r="AS35" s="100">
        <v>4.9958877156000003</v>
      </c>
      <c r="AT35" s="100">
        <v>8.1835971099999991</v>
      </c>
      <c r="AU35" s="99">
        <v>1</v>
      </c>
      <c r="AV35" s="99" t="s">
        <v>28</v>
      </c>
      <c r="AW35" s="99" t="s">
        <v>28</v>
      </c>
      <c r="AX35" s="99" t="s">
        <v>227</v>
      </c>
      <c r="AY35" s="99" t="s">
        <v>28</v>
      </c>
      <c r="AZ35" s="99" t="s">
        <v>28</v>
      </c>
      <c r="BA35" s="99" t="s">
        <v>28</v>
      </c>
      <c r="BB35" s="99" t="s">
        <v>28</v>
      </c>
      <c r="BC35" s="111" t="s">
        <v>232</v>
      </c>
      <c r="BD35" s="112">
        <v>1776</v>
      </c>
      <c r="BE35" s="112">
        <v>11512</v>
      </c>
      <c r="BF35" s="112">
        <v>11747</v>
      </c>
    </row>
    <row r="36" spans="1:93" x14ac:dyDescent="0.3">
      <c r="A36" s="9"/>
      <c r="B36" t="s">
        <v>80</v>
      </c>
      <c r="C36" s="99">
        <v>1716</v>
      </c>
      <c r="D36" s="109">
        <v>2455</v>
      </c>
      <c r="E36" s="110">
        <v>702.94423733999997</v>
      </c>
      <c r="F36" s="100">
        <v>549.26045292000003</v>
      </c>
      <c r="G36" s="100">
        <v>899.62894322</v>
      </c>
      <c r="H36" s="100">
        <v>0.62530351969999998</v>
      </c>
      <c r="I36" s="102">
        <v>698.98167006000006</v>
      </c>
      <c r="J36" s="100">
        <v>666.68024779999996</v>
      </c>
      <c r="K36" s="100">
        <v>732.84813326000005</v>
      </c>
      <c r="L36" s="100">
        <v>0.94038174740000002</v>
      </c>
      <c r="M36" s="100">
        <v>0.73478730889999999</v>
      </c>
      <c r="N36" s="100">
        <v>1.2035017753999999</v>
      </c>
      <c r="O36" s="109">
        <v>5015</v>
      </c>
      <c r="P36" s="109">
        <v>2475</v>
      </c>
      <c r="Q36" s="110">
        <v>1974.2474338</v>
      </c>
      <c r="R36" s="100">
        <v>1549.4952426</v>
      </c>
      <c r="S36" s="100">
        <v>2515.4339444000002</v>
      </c>
      <c r="T36" s="100">
        <v>1.5939699999999999E-5</v>
      </c>
      <c r="U36" s="102">
        <v>2026.2626263</v>
      </c>
      <c r="V36" s="100">
        <v>1970.9515229000001</v>
      </c>
      <c r="W36" s="100">
        <v>2083.1259332</v>
      </c>
      <c r="X36" s="100">
        <v>1.7046904543000001</v>
      </c>
      <c r="Y36" s="100">
        <v>1.3379324718000001</v>
      </c>
      <c r="Z36" s="100">
        <v>2.1719852132000002</v>
      </c>
      <c r="AA36" s="109">
        <v>6289</v>
      </c>
      <c r="AB36" s="109">
        <v>2545</v>
      </c>
      <c r="AC36" s="110">
        <v>2325.5394695999998</v>
      </c>
      <c r="AD36" s="100">
        <v>1825.9631360999999</v>
      </c>
      <c r="AE36" s="100">
        <v>2961.7979234999998</v>
      </c>
      <c r="AF36" s="100">
        <v>4.1827683999999999E-9</v>
      </c>
      <c r="AG36" s="102">
        <v>2471.1198427999998</v>
      </c>
      <c r="AH36" s="100">
        <v>2410.7951106999999</v>
      </c>
      <c r="AI36" s="100">
        <v>2532.9540658000001</v>
      </c>
      <c r="AJ36" s="100">
        <v>2.0650442121000001</v>
      </c>
      <c r="AK36" s="100">
        <v>1.6214279116999999</v>
      </c>
      <c r="AL36" s="100">
        <v>2.6300321878999999</v>
      </c>
      <c r="AM36" s="100">
        <v>0.18823571259999999</v>
      </c>
      <c r="AN36" s="100">
        <v>1.1779371875</v>
      </c>
      <c r="AO36" s="100">
        <v>0.92295963759999999</v>
      </c>
      <c r="AP36" s="100">
        <v>1.5033550342999999</v>
      </c>
      <c r="AQ36" s="100">
        <v>4.0475630000000002E-16</v>
      </c>
      <c r="AR36" s="100">
        <v>2.8085406053000002</v>
      </c>
      <c r="AS36" s="100">
        <v>2.1900630988000001</v>
      </c>
      <c r="AT36" s="100">
        <v>3.6016772008000002</v>
      </c>
      <c r="AU36" s="99" t="s">
        <v>28</v>
      </c>
      <c r="AV36" s="99">
        <v>2</v>
      </c>
      <c r="AW36" s="99">
        <v>3</v>
      </c>
      <c r="AX36" s="99" t="s">
        <v>227</v>
      </c>
      <c r="AY36" s="99" t="s">
        <v>28</v>
      </c>
      <c r="AZ36" s="99" t="s">
        <v>28</v>
      </c>
      <c r="BA36" s="99" t="s">
        <v>28</v>
      </c>
      <c r="BB36" s="99" t="s">
        <v>28</v>
      </c>
      <c r="BC36" s="111" t="s">
        <v>428</v>
      </c>
      <c r="BD36" s="112">
        <v>1716</v>
      </c>
      <c r="BE36" s="112">
        <v>5015</v>
      </c>
      <c r="BF36" s="112">
        <v>6289</v>
      </c>
      <c r="BQ36" s="46"/>
    </row>
    <row r="37" spans="1:93" s="3" customFormat="1" x14ac:dyDescent="0.3">
      <c r="A37" s="9"/>
      <c r="B37" s="3" t="s">
        <v>134</v>
      </c>
      <c r="C37" s="105">
        <v>4802</v>
      </c>
      <c r="D37" s="106">
        <v>6827</v>
      </c>
      <c r="E37" s="101">
        <v>918.18809382999996</v>
      </c>
      <c r="F37" s="107">
        <v>718.79058351000003</v>
      </c>
      <c r="G37" s="107">
        <v>1172.8998612</v>
      </c>
      <c r="H37" s="107">
        <v>9.9693803999999997E-2</v>
      </c>
      <c r="I37" s="108">
        <v>703.38362385000005</v>
      </c>
      <c r="J37" s="107">
        <v>683.76800548999995</v>
      </c>
      <c r="K37" s="107">
        <v>723.56196594000005</v>
      </c>
      <c r="L37" s="107">
        <v>1.2283297568</v>
      </c>
      <c r="M37" s="107">
        <v>0.96158060489999997</v>
      </c>
      <c r="N37" s="107">
        <v>1.56907698</v>
      </c>
      <c r="O37" s="106">
        <v>7037</v>
      </c>
      <c r="P37" s="106">
        <v>7516</v>
      </c>
      <c r="Q37" s="101">
        <v>1165.2229771</v>
      </c>
      <c r="R37" s="107">
        <v>913.28607354999997</v>
      </c>
      <c r="S37" s="107">
        <v>1486.6585901000001</v>
      </c>
      <c r="T37" s="107">
        <v>0.96080291610000002</v>
      </c>
      <c r="U37" s="108">
        <v>936.26929217999998</v>
      </c>
      <c r="V37" s="107">
        <v>914.64751128</v>
      </c>
      <c r="W37" s="107">
        <v>958.40220047000003</v>
      </c>
      <c r="X37" s="107">
        <v>1.0061274247000001</v>
      </c>
      <c r="Y37" s="107">
        <v>0.78858912260000003</v>
      </c>
      <c r="Z37" s="107">
        <v>1.2836753205</v>
      </c>
      <c r="AA37" s="106">
        <v>7398</v>
      </c>
      <c r="AB37" s="106">
        <v>8870</v>
      </c>
      <c r="AC37" s="101">
        <v>902.62809841000001</v>
      </c>
      <c r="AD37" s="107">
        <v>708.15403466999999</v>
      </c>
      <c r="AE37" s="107">
        <v>1150.5088499999999</v>
      </c>
      <c r="AF37" s="107">
        <v>7.3925081200000006E-2</v>
      </c>
      <c r="AG37" s="108">
        <v>834.04735061999997</v>
      </c>
      <c r="AH37" s="107">
        <v>815.25665517000004</v>
      </c>
      <c r="AI37" s="107">
        <v>853.27114922999999</v>
      </c>
      <c r="AJ37" s="107">
        <v>0.80152022990000005</v>
      </c>
      <c r="AK37" s="107">
        <v>0.62883017450000001</v>
      </c>
      <c r="AL37" s="107">
        <v>1.021634624</v>
      </c>
      <c r="AM37" s="107">
        <v>4.1986629099999999E-2</v>
      </c>
      <c r="AN37" s="107">
        <v>0.77463980379999997</v>
      </c>
      <c r="AO37" s="107">
        <v>0.60564487430000002</v>
      </c>
      <c r="AP37" s="107">
        <v>0.99078990209999995</v>
      </c>
      <c r="AQ37" s="107">
        <v>5.9934131199999997E-2</v>
      </c>
      <c r="AR37" s="107">
        <v>1.2690460537999999</v>
      </c>
      <c r="AS37" s="107">
        <v>0.99008382640000003</v>
      </c>
      <c r="AT37" s="107">
        <v>1.6266076102</v>
      </c>
      <c r="AU37" s="105" t="s">
        <v>28</v>
      </c>
      <c r="AV37" s="105" t="s">
        <v>28</v>
      </c>
      <c r="AW37" s="105" t="s">
        <v>28</v>
      </c>
      <c r="AX37" s="105" t="s">
        <v>28</v>
      </c>
      <c r="AY37" s="105" t="s">
        <v>28</v>
      </c>
      <c r="AZ37" s="105" t="s">
        <v>28</v>
      </c>
      <c r="BA37" s="105" t="s">
        <v>28</v>
      </c>
      <c r="BB37" s="105" t="s">
        <v>28</v>
      </c>
      <c r="BC37" s="103" t="s">
        <v>28</v>
      </c>
      <c r="BD37" s="104">
        <v>4802</v>
      </c>
      <c r="BE37" s="104">
        <v>7037</v>
      </c>
      <c r="BF37" s="104">
        <v>7398</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9">
        <v>3463</v>
      </c>
      <c r="D38" s="109">
        <v>5392</v>
      </c>
      <c r="E38" s="110">
        <v>582.08182942999997</v>
      </c>
      <c r="F38" s="100">
        <v>455.93067617999998</v>
      </c>
      <c r="G38" s="100">
        <v>743.13766075000001</v>
      </c>
      <c r="H38" s="100">
        <v>4.47466407E-2</v>
      </c>
      <c r="I38" s="102">
        <v>642.24777447999998</v>
      </c>
      <c r="J38" s="100">
        <v>621.20939759999999</v>
      </c>
      <c r="K38" s="100">
        <v>663.99865394999995</v>
      </c>
      <c r="L38" s="100">
        <v>0.77869495020000001</v>
      </c>
      <c r="M38" s="100">
        <v>0.60993299779999999</v>
      </c>
      <c r="N38" s="100">
        <v>0.99415153410000001</v>
      </c>
      <c r="O38" s="109">
        <v>9182</v>
      </c>
      <c r="P38" s="109">
        <v>5479</v>
      </c>
      <c r="Q38" s="110">
        <v>1604.5790975</v>
      </c>
      <c r="R38" s="100">
        <v>1259.6110156</v>
      </c>
      <c r="S38" s="100">
        <v>2044.0231534</v>
      </c>
      <c r="T38" s="100">
        <v>8.2878815000000002E-3</v>
      </c>
      <c r="U38" s="102">
        <v>1675.8532579</v>
      </c>
      <c r="V38" s="100">
        <v>1641.9234451</v>
      </c>
      <c r="W38" s="100">
        <v>1710.4842192000001</v>
      </c>
      <c r="X38" s="100">
        <v>1.3854953659</v>
      </c>
      <c r="Y38" s="100">
        <v>1.0876280438000001</v>
      </c>
      <c r="Z38" s="100">
        <v>1.7649392362</v>
      </c>
      <c r="AA38" s="109">
        <v>9792</v>
      </c>
      <c r="AB38" s="109">
        <v>5739</v>
      </c>
      <c r="AC38" s="110">
        <v>1478.2632704</v>
      </c>
      <c r="AD38" s="100">
        <v>1160.5846710999999</v>
      </c>
      <c r="AE38" s="100">
        <v>1882.8977763</v>
      </c>
      <c r="AF38" s="100">
        <v>2.75249495E-2</v>
      </c>
      <c r="AG38" s="102">
        <v>1706.2205959</v>
      </c>
      <c r="AH38" s="100">
        <v>1672.7584572000001</v>
      </c>
      <c r="AI38" s="100">
        <v>1740.3521168</v>
      </c>
      <c r="AJ38" s="100">
        <v>1.3126756395000001</v>
      </c>
      <c r="AK38" s="100">
        <v>1.0305818022</v>
      </c>
      <c r="AL38" s="100">
        <v>1.6719850193000001</v>
      </c>
      <c r="AM38" s="100">
        <v>0.50991722139999995</v>
      </c>
      <c r="AN38" s="100">
        <v>0.9212779056</v>
      </c>
      <c r="AO38" s="100">
        <v>0.72190126489999995</v>
      </c>
      <c r="AP38" s="100">
        <v>1.1757189254</v>
      </c>
      <c r="AQ38" s="100">
        <v>6.8123930000000003E-16</v>
      </c>
      <c r="AR38" s="100">
        <v>2.7566211765999999</v>
      </c>
      <c r="AS38" s="100">
        <v>2.1551293362999999</v>
      </c>
      <c r="AT38" s="100">
        <v>3.5259880617000001</v>
      </c>
      <c r="AU38" s="99" t="s">
        <v>28</v>
      </c>
      <c r="AV38" s="99" t="s">
        <v>28</v>
      </c>
      <c r="AW38" s="99" t="s">
        <v>28</v>
      </c>
      <c r="AX38" s="99" t="s">
        <v>227</v>
      </c>
      <c r="AY38" s="99" t="s">
        <v>28</v>
      </c>
      <c r="AZ38" s="99" t="s">
        <v>28</v>
      </c>
      <c r="BA38" s="99" t="s">
        <v>28</v>
      </c>
      <c r="BB38" s="99" t="s">
        <v>28</v>
      </c>
      <c r="BC38" s="111" t="s">
        <v>425</v>
      </c>
      <c r="BD38" s="112">
        <v>3463</v>
      </c>
      <c r="BE38" s="112">
        <v>9182</v>
      </c>
      <c r="BF38" s="112">
        <v>9792</v>
      </c>
    </row>
    <row r="39" spans="1:93" x14ac:dyDescent="0.3">
      <c r="A39" s="9"/>
      <c r="B39" t="s">
        <v>142</v>
      </c>
      <c r="C39" s="99">
        <v>2143</v>
      </c>
      <c r="D39" s="109">
        <v>3940</v>
      </c>
      <c r="E39" s="110">
        <v>496.29005651</v>
      </c>
      <c r="F39" s="100">
        <v>387.56314040000001</v>
      </c>
      <c r="G39" s="100">
        <v>635.51920839000002</v>
      </c>
      <c r="H39" s="100">
        <v>1.1687608999999999E-3</v>
      </c>
      <c r="I39" s="102">
        <v>543.90862944000003</v>
      </c>
      <c r="J39" s="100">
        <v>521.36095940999996</v>
      </c>
      <c r="K39" s="100">
        <v>567.43143468000005</v>
      </c>
      <c r="L39" s="100">
        <v>0.66392479770000001</v>
      </c>
      <c r="M39" s="100">
        <v>0.518472567</v>
      </c>
      <c r="N39" s="100">
        <v>0.85018217939999996</v>
      </c>
      <c r="O39" s="109">
        <v>6366</v>
      </c>
      <c r="P39" s="109">
        <v>4979</v>
      </c>
      <c r="Q39" s="110">
        <v>1267.4273329</v>
      </c>
      <c r="R39" s="100">
        <v>993.4487388</v>
      </c>
      <c r="S39" s="100">
        <v>1616.9652057000001</v>
      </c>
      <c r="T39" s="100">
        <v>0.46800454800000002</v>
      </c>
      <c r="U39" s="102">
        <v>1278.569994</v>
      </c>
      <c r="V39" s="100">
        <v>1247.5446930000001</v>
      </c>
      <c r="W39" s="100">
        <v>1310.3668660000001</v>
      </c>
      <c r="X39" s="100">
        <v>1.0943771479</v>
      </c>
      <c r="Y39" s="100">
        <v>0.85780665219999996</v>
      </c>
      <c r="Z39" s="100">
        <v>1.3961903173000001</v>
      </c>
      <c r="AA39" s="109">
        <v>6531</v>
      </c>
      <c r="AB39" s="109">
        <v>5246</v>
      </c>
      <c r="AC39" s="110">
        <v>1254.0972876999999</v>
      </c>
      <c r="AD39" s="100">
        <v>983.40096004999998</v>
      </c>
      <c r="AE39" s="100">
        <v>1599.3069671999999</v>
      </c>
      <c r="AF39" s="100">
        <v>0.38569893550000001</v>
      </c>
      <c r="AG39" s="102">
        <v>1244.9485322</v>
      </c>
      <c r="AH39" s="100">
        <v>1215.1184874</v>
      </c>
      <c r="AI39" s="100">
        <v>1275.5108772999999</v>
      </c>
      <c r="AJ39" s="100">
        <v>1.1136196049</v>
      </c>
      <c r="AK39" s="100">
        <v>0.87324532099999996</v>
      </c>
      <c r="AL39" s="100">
        <v>1.420160629</v>
      </c>
      <c r="AM39" s="100">
        <v>0.93301125009999997</v>
      </c>
      <c r="AN39" s="100">
        <v>0.98948259599999999</v>
      </c>
      <c r="AO39" s="100">
        <v>0.7732850684</v>
      </c>
      <c r="AP39" s="100">
        <v>1.2661253240000001</v>
      </c>
      <c r="AQ39" s="100">
        <v>2.225553E-13</v>
      </c>
      <c r="AR39" s="100">
        <v>2.5538036000000002</v>
      </c>
      <c r="AS39" s="100">
        <v>1.9878181536999999</v>
      </c>
      <c r="AT39" s="100">
        <v>3.2809403693000001</v>
      </c>
      <c r="AU39" s="99">
        <v>1</v>
      </c>
      <c r="AV39" s="99" t="s">
        <v>28</v>
      </c>
      <c r="AW39" s="99" t="s">
        <v>28</v>
      </c>
      <c r="AX39" s="99" t="s">
        <v>227</v>
      </c>
      <c r="AY39" s="99" t="s">
        <v>28</v>
      </c>
      <c r="AZ39" s="99" t="s">
        <v>28</v>
      </c>
      <c r="BA39" s="99" t="s">
        <v>28</v>
      </c>
      <c r="BB39" s="99" t="s">
        <v>28</v>
      </c>
      <c r="BC39" s="111" t="s">
        <v>232</v>
      </c>
      <c r="BD39" s="112">
        <v>2143</v>
      </c>
      <c r="BE39" s="112">
        <v>6366</v>
      </c>
      <c r="BF39" s="112">
        <v>6531</v>
      </c>
    </row>
    <row r="40" spans="1:93" x14ac:dyDescent="0.3">
      <c r="A40" s="9"/>
      <c r="B40" t="s">
        <v>138</v>
      </c>
      <c r="C40" s="99">
        <v>4208</v>
      </c>
      <c r="D40" s="109">
        <v>9165</v>
      </c>
      <c r="E40" s="110">
        <v>499.74838312999998</v>
      </c>
      <c r="F40" s="100">
        <v>390.96617721000001</v>
      </c>
      <c r="G40" s="100">
        <v>638.79808791000005</v>
      </c>
      <c r="H40" s="100">
        <v>1.3056643999999999E-3</v>
      </c>
      <c r="I40" s="102">
        <v>459.13802509999999</v>
      </c>
      <c r="J40" s="100">
        <v>445.47304229000002</v>
      </c>
      <c r="K40" s="100">
        <v>473.22218422999998</v>
      </c>
      <c r="L40" s="100">
        <v>0.66855126310000001</v>
      </c>
      <c r="M40" s="100">
        <v>0.52302506709999996</v>
      </c>
      <c r="N40" s="100">
        <v>0.85456858489999998</v>
      </c>
      <c r="O40" s="109">
        <v>12506</v>
      </c>
      <c r="P40" s="109">
        <v>9781</v>
      </c>
      <c r="Q40" s="110">
        <v>1350.8712137</v>
      </c>
      <c r="R40" s="100">
        <v>1060.2279222</v>
      </c>
      <c r="S40" s="100">
        <v>1721.1893762</v>
      </c>
      <c r="T40" s="100">
        <v>0.21296846189999999</v>
      </c>
      <c r="U40" s="102">
        <v>1278.6013700000001</v>
      </c>
      <c r="V40" s="100">
        <v>1256.3875204000001</v>
      </c>
      <c r="W40" s="100">
        <v>1301.2079767</v>
      </c>
      <c r="X40" s="100">
        <v>1.1664278872</v>
      </c>
      <c r="Y40" s="100">
        <v>0.91546803480000005</v>
      </c>
      <c r="Z40" s="100">
        <v>1.4861840767000001</v>
      </c>
      <c r="AA40" s="109">
        <v>12952</v>
      </c>
      <c r="AB40" s="109">
        <v>10274</v>
      </c>
      <c r="AC40" s="110">
        <v>1291.0854179999999</v>
      </c>
      <c r="AD40" s="100">
        <v>1013.663276</v>
      </c>
      <c r="AE40" s="100">
        <v>1644.4332118</v>
      </c>
      <c r="AF40" s="100">
        <v>0.26812174439999997</v>
      </c>
      <c r="AG40" s="102">
        <v>1260.6579716000001</v>
      </c>
      <c r="AH40" s="100">
        <v>1239.1329974</v>
      </c>
      <c r="AI40" s="100">
        <v>1282.5568559999999</v>
      </c>
      <c r="AJ40" s="100">
        <v>1.1464645105</v>
      </c>
      <c r="AK40" s="100">
        <v>0.90011780419999998</v>
      </c>
      <c r="AL40" s="100">
        <v>1.4602320581999999</v>
      </c>
      <c r="AM40" s="100">
        <v>0.71619171599999998</v>
      </c>
      <c r="AN40" s="100">
        <v>0.9557427865</v>
      </c>
      <c r="AO40" s="100">
        <v>0.7487845394</v>
      </c>
      <c r="AP40" s="100">
        <v>1.2199026902000001</v>
      </c>
      <c r="AQ40" s="100">
        <v>3.4602229999999999E-15</v>
      </c>
      <c r="AR40" s="100">
        <v>2.70310272</v>
      </c>
      <c r="AS40" s="100">
        <v>2.1103402773000002</v>
      </c>
      <c r="AT40" s="100">
        <v>3.4623631048000001</v>
      </c>
      <c r="AU40" s="99">
        <v>1</v>
      </c>
      <c r="AV40" s="99" t="s">
        <v>28</v>
      </c>
      <c r="AW40" s="99" t="s">
        <v>28</v>
      </c>
      <c r="AX40" s="99" t="s">
        <v>227</v>
      </c>
      <c r="AY40" s="99" t="s">
        <v>28</v>
      </c>
      <c r="AZ40" s="99" t="s">
        <v>28</v>
      </c>
      <c r="BA40" s="99" t="s">
        <v>28</v>
      </c>
      <c r="BB40" s="99" t="s">
        <v>28</v>
      </c>
      <c r="BC40" s="111" t="s">
        <v>232</v>
      </c>
      <c r="BD40" s="112">
        <v>4208</v>
      </c>
      <c r="BE40" s="112">
        <v>12506</v>
      </c>
      <c r="BF40" s="112">
        <v>12952</v>
      </c>
    </row>
    <row r="41" spans="1:93" x14ac:dyDescent="0.3">
      <c r="A41" s="9"/>
      <c r="B41" t="s">
        <v>141</v>
      </c>
      <c r="C41" s="99">
        <v>1227</v>
      </c>
      <c r="D41" s="109">
        <v>2252</v>
      </c>
      <c r="E41" s="110">
        <v>472.18634975999998</v>
      </c>
      <c r="F41" s="100">
        <v>368.59448529999997</v>
      </c>
      <c r="G41" s="100">
        <v>604.89225366999995</v>
      </c>
      <c r="H41" s="100">
        <v>2.7776120000000003E-4</v>
      </c>
      <c r="I41" s="102">
        <v>544.84902308999995</v>
      </c>
      <c r="J41" s="100">
        <v>515.20012684000005</v>
      </c>
      <c r="K41" s="100">
        <v>576.20416319000003</v>
      </c>
      <c r="L41" s="100">
        <v>0.63167944350000005</v>
      </c>
      <c r="M41" s="100">
        <v>0.4930967604</v>
      </c>
      <c r="N41" s="100">
        <v>0.80921018239999998</v>
      </c>
      <c r="O41" s="109">
        <v>3336</v>
      </c>
      <c r="P41" s="109">
        <v>2346</v>
      </c>
      <c r="Q41" s="110">
        <v>1402.0142169000001</v>
      </c>
      <c r="R41" s="100">
        <v>1098.8026553</v>
      </c>
      <c r="S41" s="100">
        <v>1788.8961724999999</v>
      </c>
      <c r="T41" s="100">
        <v>0.1242817428</v>
      </c>
      <c r="U41" s="102">
        <v>1421.9948849</v>
      </c>
      <c r="V41" s="100">
        <v>1374.5504513000001</v>
      </c>
      <c r="W41" s="100">
        <v>1471.0769261999999</v>
      </c>
      <c r="X41" s="100">
        <v>1.2105879999</v>
      </c>
      <c r="Y41" s="100">
        <v>0.94877590599999995</v>
      </c>
      <c r="Z41" s="100">
        <v>1.5446464191</v>
      </c>
      <c r="AA41" s="109">
        <v>3593</v>
      </c>
      <c r="AB41" s="109">
        <v>2431</v>
      </c>
      <c r="AC41" s="110">
        <v>1436.5808399</v>
      </c>
      <c r="AD41" s="100">
        <v>1126.3508815</v>
      </c>
      <c r="AE41" s="100">
        <v>1832.2571975999999</v>
      </c>
      <c r="AF41" s="100">
        <v>4.9828205E-2</v>
      </c>
      <c r="AG41" s="102">
        <v>1477.9925956</v>
      </c>
      <c r="AH41" s="100">
        <v>1430.4469406000001</v>
      </c>
      <c r="AI41" s="100">
        <v>1527.1185883999999</v>
      </c>
      <c r="AJ41" s="100">
        <v>1.2756622657000001</v>
      </c>
      <c r="AK41" s="100">
        <v>1.0001827099</v>
      </c>
      <c r="AL41" s="100">
        <v>1.627016944</v>
      </c>
      <c r="AM41" s="100">
        <v>0.84662894280000001</v>
      </c>
      <c r="AN41" s="100">
        <v>1.0246549733000001</v>
      </c>
      <c r="AO41" s="100">
        <v>0.80055826939999997</v>
      </c>
      <c r="AP41" s="100">
        <v>1.3114820674000001</v>
      </c>
      <c r="AQ41" s="100">
        <v>1.981304E-17</v>
      </c>
      <c r="AR41" s="100">
        <v>2.9691968384999998</v>
      </c>
      <c r="AS41" s="100">
        <v>2.3098850579999999</v>
      </c>
      <c r="AT41" s="100">
        <v>3.8166963482999998</v>
      </c>
      <c r="AU41" s="99">
        <v>1</v>
      </c>
      <c r="AV41" s="99" t="s">
        <v>28</v>
      </c>
      <c r="AW41" s="99" t="s">
        <v>28</v>
      </c>
      <c r="AX41" s="99" t="s">
        <v>227</v>
      </c>
      <c r="AY41" s="99" t="s">
        <v>28</v>
      </c>
      <c r="AZ41" s="99" t="s">
        <v>28</v>
      </c>
      <c r="BA41" s="99" t="s">
        <v>28</v>
      </c>
      <c r="BB41" s="99" t="s">
        <v>28</v>
      </c>
      <c r="BC41" s="111" t="s">
        <v>232</v>
      </c>
      <c r="BD41" s="112">
        <v>1227</v>
      </c>
      <c r="BE41" s="112">
        <v>3336</v>
      </c>
      <c r="BF41" s="112">
        <v>3593</v>
      </c>
    </row>
    <row r="42" spans="1:93" x14ac:dyDescent="0.3">
      <c r="A42" s="9"/>
      <c r="B42" t="s">
        <v>135</v>
      </c>
      <c r="C42" s="99">
        <v>6766</v>
      </c>
      <c r="D42" s="109">
        <v>9495</v>
      </c>
      <c r="E42" s="110">
        <v>721.64314734000004</v>
      </c>
      <c r="F42" s="100">
        <v>566.55101208999997</v>
      </c>
      <c r="G42" s="100">
        <v>919.19142495000006</v>
      </c>
      <c r="H42" s="100">
        <v>0.77544528879999997</v>
      </c>
      <c r="I42" s="102">
        <v>712.58557135000001</v>
      </c>
      <c r="J42" s="100">
        <v>695.80698861999997</v>
      </c>
      <c r="K42" s="100">
        <v>729.76875025000004</v>
      </c>
      <c r="L42" s="100">
        <v>0.96539669559999997</v>
      </c>
      <c r="M42" s="100">
        <v>0.75791819949999994</v>
      </c>
      <c r="N42" s="100">
        <v>1.2296719889000001</v>
      </c>
      <c r="O42" s="109">
        <v>13511</v>
      </c>
      <c r="P42" s="109">
        <v>9920</v>
      </c>
      <c r="Q42" s="110">
        <v>1472.5771371999999</v>
      </c>
      <c r="R42" s="100">
        <v>1156.8301498999999</v>
      </c>
      <c r="S42" s="100">
        <v>1874.5045894</v>
      </c>
      <c r="T42" s="100">
        <v>5.1072859499999998E-2</v>
      </c>
      <c r="U42" s="102">
        <v>1361.9959676999999</v>
      </c>
      <c r="V42" s="100">
        <v>1339.2227806999999</v>
      </c>
      <c r="W42" s="100">
        <v>1385.1564077999999</v>
      </c>
      <c r="X42" s="100">
        <v>1.271516501</v>
      </c>
      <c r="Y42" s="100">
        <v>0.99888052530000004</v>
      </c>
      <c r="Z42" s="100">
        <v>1.6185661561</v>
      </c>
      <c r="AA42" s="109">
        <v>14255</v>
      </c>
      <c r="AB42" s="109">
        <v>10478</v>
      </c>
      <c r="AC42" s="110">
        <v>1385.734195</v>
      </c>
      <c r="AD42" s="100">
        <v>1088.8402047</v>
      </c>
      <c r="AE42" s="100">
        <v>1763.5822509</v>
      </c>
      <c r="AF42" s="100">
        <v>9.1770667299999997E-2</v>
      </c>
      <c r="AG42" s="102">
        <v>1360.4695552999999</v>
      </c>
      <c r="AH42" s="100">
        <v>1338.318546</v>
      </c>
      <c r="AI42" s="100">
        <v>1382.9871940999999</v>
      </c>
      <c r="AJ42" s="100">
        <v>1.2305112065999999</v>
      </c>
      <c r="AK42" s="100">
        <v>0.96687379080000002</v>
      </c>
      <c r="AL42" s="100">
        <v>1.5660346200999999</v>
      </c>
      <c r="AM42" s="100">
        <v>0.62296972159999997</v>
      </c>
      <c r="AN42" s="100">
        <v>0.94102655810000002</v>
      </c>
      <c r="AO42" s="100">
        <v>0.7385243547</v>
      </c>
      <c r="AP42" s="100">
        <v>1.1990545434</v>
      </c>
      <c r="AQ42" s="100">
        <v>8.9567575999999992E-9</v>
      </c>
      <c r="AR42" s="100">
        <v>2.0405890954000001</v>
      </c>
      <c r="AS42" s="100">
        <v>1.6001474407</v>
      </c>
      <c r="AT42" s="100">
        <v>2.6022626105</v>
      </c>
      <c r="AU42" s="99" t="s">
        <v>28</v>
      </c>
      <c r="AV42" s="99" t="s">
        <v>28</v>
      </c>
      <c r="AW42" s="99" t="s">
        <v>28</v>
      </c>
      <c r="AX42" s="99" t="s">
        <v>227</v>
      </c>
      <c r="AY42" s="99" t="s">
        <v>28</v>
      </c>
      <c r="AZ42" s="99" t="s">
        <v>28</v>
      </c>
      <c r="BA42" s="99" t="s">
        <v>28</v>
      </c>
      <c r="BB42" s="99" t="s">
        <v>28</v>
      </c>
      <c r="BC42" s="111" t="s">
        <v>425</v>
      </c>
      <c r="BD42" s="112">
        <v>6766</v>
      </c>
      <c r="BE42" s="112">
        <v>13511</v>
      </c>
      <c r="BF42" s="112">
        <v>14255</v>
      </c>
    </row>
    <row r="43" spans="1:93" x14ac:dyDescent="0.3">
      <c r="A43" s="9"/>
      <c r="B43" t="s">
        <v>140</v>
      </c>
      <c r="C43" s="99">
        <v>1318</v>
      </c>
      <c r="D43" s="109">
        <v>1862</v>
      </c>
      <c r="E43" s="110">
        <v>983.74081787</v>
      </c>
      <c r="F43" s="100">
        <v>762.67823599999997</v>
      </c>
      <c r="G43" s="100">
        <v>1268.8784747</v>
      </c>
      <c r="H43" s="100">
        <v>3.4458902999999999E-2</v>
      </c>
      <c r="I43" s="102">
        <v>707.84103115000005</v>
      </c>
      <c r="J43" s="100">
        <v>670.63993817999994</v>
      </c>
      <c r="K43" s="100">
        <v>747.10570732999997</v>
      </c>
      <c r="L43" s="100">
        <v>1.3160246008000001</v>
      </c>
      <c r="M43" s="100">
        <v>1.0202924417000001</v>
      </c>
      <c r="N43" s="100">
        <v>1.6974748406</v>
      </c>
      <c r="O43" s="109">
        <v>2691</v>
      </c>
      <c r="P43" s="109">
        <v>1912</v>
      </c>
      <c r="Q43" s="110">
        <v>1467.8593163999999</v>
      </c>
      <c r="R43" s="100">
        <v>1148.2507879</v>
      </c>
      <c r="S43" s="100">
        <v>1876.4289088</v>
      </c>
      <c r="T43" s="100">
        <v>5.8542839700000002E-2</v>
      </c>
      <c r="U43" s="102">
        <v>1407.4267781999999</v>
      </c>
      <c r="V43" s="100">
        <v>1355.242641</v>
      </c>
      <c r="W43" s="100">
        <v>1461.6202857000001</v>
      </c>
      <c r="X43" s="100">
        <v>1.2674428352</v>
      </c>
      <c r="Y43" s="100">
        <v>0.99147255990000005</v>
      </c>
      <c r="Z43" s="100">
        <v>1.6202277355000001</v>
      </c>
      <c r="AA43" s="109">
        <v>3386</v>
      </c>
      <c r="AB43" s="109">
        <v>1985</v>
      </c>
      <c r="AC43" s="110">
        <v>1820.9110871</v>
      </c>
      <c r="AD43" s="100">
        <v>1424.750808</v>
      </c>
      <c r="AE43" s="100">
        <v>2327.2260443999999</v>
      </c>
      <c r="AF43" s="100">
        <v>1.2358989999999999E-4</v>
      </c>
      <c r="AG43" s="102">
        <v>1705.7934508999999</v>
      </c>
      <c r="AH43" s="100">
        <v>1649.2948726</v>
      </c>
      <c r="AI43" s="100">
        <v>1764.2274559</v>
      </c>
      <c r="AJ43" s="100">
        <v>1.6169417678</v>
      </c>
      <c r="AK43" s="100">
        <v>1.2651573745</v>
      </c>
      <c r="AL43" s="100">
        <v>2.0665418652</v>
      </c>
      <c r="AM43" s="100">
        <v>9.1897446399999999E-2</v>
      </c>
      <c r="AN43" s="100">
        <v>1.2405215314</v>
      </c>
      <c r="AO43" s="100">
        <v>0.96550795460000005</v>
      </c>
      <c r="AP43" s="100">
        <v>1.5938694887</v>
      </c>
      <c r="AQ43" s="100">
        <v>2.5201947000000001E-3</v>
      </c>
      <c r="AR43" s="100">
        <v>1.4921199667</v>
      </c>
      <c r="AS43" s="100">
        <v>1.15090604</v>
      </c>
      <c r="AT43" s="100">
        <v>1.9344950133000001</v>
      </c>
      <c r="AU43" s="99" t="s">
        <v>28</v>
      </c>
      <c r="AV43" s="99" t="s">
        <v>28</v>
      </c>
      <c r="AW43" s="99">
        <v>3</v>
      </c>
      <c r="AX43" s="99" t="s">
        <v>227</v>
      </c>
      <c r="AY43" s="99" t="s">
        <v>28</v>
      </c>
      <c r="AZ43" s="99" t="s">
        <v>28</v>
      </c>
      <c r="BA43" s="99" t="s">
        <v>28</v>
      </c>
      <c r="BB43" s="99" t="s">
        <v>28</v>
      </c>
      <c r="BC43" s="111" t="s">
        <v>429</v>
      </c>
      <c r="BD43" s="112">
        <v>1318</v>
      </c>
      <c r="BE43" s="112">
        <v>2691</v>
      </c>
      <c r="BF43" s="112">
        <v>3386</v>
      </c>
    </row>
    <row r="44" spans="1:93" x14ac:dyDescent="0.3">
      <c r="A44" s="9"/>
      <c r="B44" t="s">
        <v>137</v>
      </c>
      <c r="C44" s="99">
        <v>2797</v>
      </c>
      <c r="D44" s="109">
        <v>4040</v>
      </c>
      <c r="E44" s="110">
        <v>590.07132725999998</v>
      </c>
      <c r="F44" s="100">
        <v>461.92623609999998</v>
      </c>
      <c r="G44" s="100">
        <v>753.76574016999996</v>
      </c>
      <c r="H44" s="100">
        <v>5.8325478600000001E-2</v>
      </c>
      <c r="I44" s="102">
        <v>692.32673266999996</v>
      </c>
      <c r="J44" s="100">
        <v>667.13892311999996</v>
      </c>
      <c r="K44" s="100">
        <v>718.46550720000005</v>
      </c>
      <c r="L44" s="100">
        <v>0.7893831066</v>
      </c>
      <c r="M44" s="100">
        <v>0.61795371239999997</v>
      </c>
      <c r="N44" s="100">
        <v>1.0083695210000001</v>
      </c>
      <c r="O44" s="109">
        <v>6977</v>
      </c>
      <c r="P44" s="109">
        <v>4131</v>
      </c>
      <c r="Q44" s="110">
        <v>1569.3321684</v>
      </c>
      <c r="R44" s="100">
        <v>1231.7834362000001</v>
      </c>
      <c r="S44" s="100">
        <v>1999.3802338999999</v>
      </c>
      <c r="T44" s="100">
        <v>1.39340665E-2</v>
      </c>
      <c r="U44" s="102">
        <v>1688.9373032999999</v>
      </c>
      <c r="V44" s="100">
        <v>1649.7683523000001</v>
      </c>
      <c r="W44" s="100">
        <v>1729.0362071</v>
      </c>
      <c r="X44" s="100">
        <v>1.3550609317</v>
      </c>
      <c r="Y44" s="100">
        <v>1.0635999466999999</v>
      </c>
      <c r="Z44" s="100">
        <v>1.726391708</v>
      </c>
      <c r="AA44" s="109">
        <v>7787</v>
      </c>
      <c r="AB44" s="109">
        <v>4401</v>
      </c>
      <c r="AC44" s="110">
        <v>1526.3974791999999</v>
      </c>
      <c r="AD44" s="100">
        <v>1198.4076927999999</v>
      </c>
      <c r="AE44" s="100">
        <v>1944.1541294000001</v>
      </c>
      <c r="AF44" s="100">
        <v>1.3745628399999999E-2</v>
      </c>
      <c r="AG44" s="102">
        <v>1769.3705976000001</v>
      </c>
      <c r="AH44" s="100">
        <v>1730.5047864000001</v>
      </c>
      <c r="AI44" s="100">
        <v>1809.1093051</v>
      </c>
      <c r="AJ44" s="100">
        <v>1.3554180959</v>
      </c>
      <c r="AK44" s="100">
        <v>1.0641680789000001</v>
      </c>
      <c r="AL44" s="100">
        <v>1.7263797432000001</v>
      </c>
      <c r="AM44" s="100">
        <v>0.82364663819999995</v>
      </c>
      <c r="AN44" s="100">
        <v>0.97264142669999998</v>
      </c>
      <c r="AO44" s="100">
        <v>0.76208048250000004</v>
      </c>
      <c r="AP44" s="100">
        <v>1.2413798368</v>
      </c>
      <c r="AQ44" s="100">
        <v>8.0363649999999994E-15</v>
      </c>
      <c r="AR44" s="100">
        <v>2.6595635068000001</v>
      </c>
      <c r="AS44" s="100">
        <v>2.0778378007999998</v>
      </c>
      <c r="AT44" s="100">
        <v>3.4041531267999998</v>
      </c>
      <c r="AU44" s="99" t="s">
        <v>28</v>
      </c>
      <c r="AV44" s="99" t="s">
        <v>28</v>
      </c>
      <c r="AW44" s="99" t="s">
        <v>28</v>
      </c>
      <c r="AX44" s="99" t="s">
        <v>227</v>
      </c>
      <c r="AY44" s="99" t="s">
        <v>28</v>
      </c>
      <c r="AZ44" s="99" t="s">
        <v>28</v>
      </c>
      <c r="BA44" s="99" t="s">
        <v>28</v>
      </c>
      <c r="BB44" s="99" t="s">
        <v>28</v>
      </c>
      <c r="BC44" s="111" t="s">
        <v>425</v>
      </c>
      <c r="BD44" s="112">
        <v>2797</v>
      </c>
      <c r="BE44" s="112">
        <v>6977</v>
      </c>
      <c r="BF44" s="112">
        <v>7787</v>
      </c>
    </row>
    <row r="45" spans="1:93" x14ac:dyDescent="0.3">
      <c r="A45" s="9"/>
      <c r="B45" t="s">
        <v>139</v>
      </c>
      <c r="C45" s="99">
        <v>5221</v>
      </c>
      <c r="D45" s="109">
        <v>4508</v>
      </c>
      <c r="E45" s="110">
        <v>1253.0340117000001</v>
      </c>
      <c r="F45" s="100">
        <v>982.56774658999996</v>
      </c>
      <c r="G45" s="100">
        <v>1597.9501055999999</v>
      </c>
      <c r="H45" s="100">
        <v>3.1284300000000001E-5</v>
      </c>
      <c r="I45" s="102">
        <v>1158.1632652999999</v>
      </c>
      <c r="J45" s="100">
        <v>1127.1702233000001</v>
      </c>
      <c r="K45" s="100">
        <v>1190.0085022000001</v>
      </c>
      <c r="L45" s="100">
        <v>1.6762785024</v>
      </c>
      <c r="M45" s="100">
        <v>1.3144552945000001</v>
      </c>
      <c r="N45" s="100">
        <v>2.1376988852999999</v>
      </c>
      <c r="O45" s="109">
        <v>7689</v>
      </c>
      <c r="P45" s="109">
        <v>4884</v>
      </c>
      <c r="Q45" s="110">
        <v>1579.4831965999999</v>
      </c>
      <c r="R45" s="100">
        <v>1239.8123184999999</v>
      </c>
      <c r="S45" s="100">
        <v>2012.2135675</v>
      </c>
      <c r="T45" s="100">
        <v>1.2016839200000001E-2</v>
      </c>
      <c r="U45" s="102">
        <v>1574.3243242999999</v>
      </c>
      <c r="V45" s="100">
        <v>1539.5256445</v>
      </c>
      <c r="W45" s="100">
        <v>1609.9095763</v>
      </c>
      <c r="X45" s="100">
        <v>1.3638259733</v>
      </c>
      <c r="Y45" s="100">
        <v>1.070532593</v>
      </c>
      <c r="Z45" s="100">
        <v>1.7374728222</v>
      </c>
      <c r="AA45" s="109">
        <v>8673</v>
      </c>
      <c r="AB45" s="109">
        <v>5328</v>
      </c>
      <c r="AC45" s="110">
        <v>1540.4019152999999</v>
      </c>
      <c r="AD45" s="100">
        <v>1209.6541872</v>
      </c>
      <c r="AE45" s="100">
        <v>1961.5838028999999</v>
      </c>
      <c r="AF45" s="100">
        <v>1.10846622E-2</v>
      </c>
      <c r="AG45" s="102">
        <v>1627.8153153000001</v>
      </c>
      <c r="AH45" s="100">
        <v>1593.9147806999999</v>
      </c>
      <c r="AI45" s="100">
        <v>1662.4368710000001</v>
      </c>
      <c r="AJ45" s="100">
        <v>1.3678538253000001</v>
      </c>
      <c r="AK45" s="100">
        <v>1.0741547974000001</v>
      </c>
      <c r="AL45" s="100">
        <v>1.7418570321</v>
      </c>
      <c r="AM45" s="100">
        <v>0.84031186260000001</v>
      </c>
      <c r="AN45" s="100">
        <v>0.97525691859999997</v>
      </c>
      <c r="AO45" s="100">
        <v>0.76432581690000001</v>
      </c>
      <c r="AP45" s="100">
        <v>1.2443987057000001</v>
      </c>
      <c r="AQ45" s="100">
        <v>6.4133602200000001E-2</v>
      </c>
      <c r="AR45" s="100">
        <v>1.2605269943999999</v>
      </c>
      <c r="AS45" s="100">
        <v>0.98649550070000003</v>
      </c>
      <c r="AT45" s="100">
        <v>1.6106797268999999</v>
      </c>
      <c r="AU45" s="99">
        <v>1</v>
      </c>
      <c r="AV45" s="99" t="s">
        <v>28</v>
      </c>
      <c r="AW45" s="99" t="s">
        <v>28</v>
      </c>
      <c r="AX45" s="99" t="s">
        <v>28</v>
      </c>
      <c r="AY45" s="99" t="s">
        <v>28</v>
      </c>
      <c r="AZ45" s="99" t="s">
        <v>28</v>
      </c>
      <c r="BA45" s="99" t="s">
        <v>28</v>
      </c>
      <c r="BB45" s="99" t="s">
        <v>28</v>
      </c>
      <c r="BC45" s="111">
        <v>-1</v>
      </c>
      <c r="BD45" s="112">
        <v>5221</v>
      </c>
      <c r="BE45" s="112">
        <v>7689</v>
      </c>
      <c r="BF45" s="112">
        <v>8673</v>
      </c>
    </row>
    <row r="46" spans="1:93" x14ac:dyDescent="0.3">
      <c r="A46" s="9"/>
      <c r="B46" t="s">
        <v>143</v>
      </c>
      <c r="C46" s="99">
        <v>1297</v>
      </c>
      <c r="D46" s="109">
        <v>2386</v>
      </c>
      <c r="E46" s="110">
        <v>489.92671525999998</v>
      </c>
      <c r="F46" s="100">
        <v>382.12181154000001</v>
      </c>
      <c r="G46" s="100">
        <v>628.14573540000004</v>
      </c>
      <c r="H46" s="100">
        <v>8.6210799999999999E-4</v>
      </c>
      <c r="I46" s="102">
        <v>543.58759429999998</v>
      </c>
      <c r="J46" s="100">
        <v>514.79481762</v>
      </c>
      <c r="K46" s="100">
        <v>573.99076790000004</v>
      </c>
      <c r="L46" s="100">
        <v>0.65541207410000002</v>
      </c>
      <c r="M46" s="100">
        <v>0.51119328929999996</v>
      </c>
      <c r="N46" s="100">
        <v>0.84031812610000001</v>
      </c>
      <c r="O46" s="109">
        <v>3491</v>
      </c>
      <c r="P46" s="109">
        <v>2416</v>
      </c>
      <c r="Q46" s="110">
        <v>1336.1183593000001</v>
      </c>
      <c r="R46" s="100">
        <v>1046.8283429999999</v>
      </c>
      <c r="S46" s="100">
        <v>1705.3533963</v>
      </c>
      <c r="T46" s="100">
        <v>0.25081655959999999</v>
      </c>
      <c r="U46" s="102">
        <v>1444.9503311000001</v>
      </c>
      <c r="V46" s="100">
        <v>1397.8045578000001</v>
      </c>
      <c r="W46" s="100">
        <v>1493.6862581</v>
      </c>
      <c r="X46" s="100">
        <v>1.1536893369000001</v>
      </c>
      <c r="Y46" s="100">
        <v>0.9038979882</v>
      </c>
      <c r="Z46" s="100">
        <v>1.4725102872</v>
      </c>
      <c r="AA46" s="109">
        <v>3954</v>
      </c>
      <c r="AB46" s="109">
        <v>2470</v>
      </c>
      <c r="AC46" s="110">
        <v>1400.9665582</v>
      </c>
      <c r="AD46" s="100">
        <v>1098.0155092</v>
      </c>
      <c r="AE46" s="100">
        <v>1787.5041661</v>
      </c>
      <c r="AF46" s="100">
        <v>7.9005531700000006E-2</v>
      </c>
      <c r="AG46" s="102">
        <v>1600.8097166</v>
      </c>
      <c r="AH46" s="100">
        <v>1551.6828934</v>
      </c>
      <c r="AI46" s="100">
        <v>1651.4919121999999</v>
      </c>
      <c r="AJ46" s="100">
        <v>1.2440373170000001</v>
      </c>
      <c r="AK46" s="100">
        <v>0.97502132370000005</v>
      </c>
      <c r="AL46" s="100">
        <v>1.5872769224000001</v>
      </c>
      <c r="AM46" s="100">
        <v>0.70739480929999998</v>
      </c>
      <c r="AN46" s="100">
        <v>1.0485347711999999</v>
      </c>
      <c r="AO46" s="100">
        <v>0.81866753420000005</v>
      </c>
      <c r="AP46" s="100">
        <v>1.3429446270000001</v>
      </c>
      <c r="AQ46" s="100">
        <v>6.3753199999999996E-15</v>
      </c>
      <c r="AR46" s="100">
        <v>2.7271800408</v>
      </c>
      <c r="AS46" s="100">
        <v>2.1192230920999999</v>
      </c>
      <c r="AT46" s="100">
        <v>3.509546023</v>
      </c>
      <c r="AU46" s="99">
        <v>1</v>
      </c>
      <c r="AV46" s="99" t="s">
        <v>28</v>
      </c>
      <c r="AW46" s="99" t="s">
        <v>28</v>
      </c>
      <c r="AX46" s="99" t="s">
        <v>227</v>
      </c>
      <c r="AY46" s="99" t="s">
        <v>28</v>
      </c>
      <c r="AZ46" s="99" t="s">
        <v>28</v>
      </c>
      <c r="BA46" s="99" t="s">
        <v>28</v>
      </c>
      <c r="BB46" s="99" t="s">
        <v>28</v>
      </c>
      <c r="BC46" s="111" t="s">
        <v>232</v>
      </c>
      <c r="BD46" s="112">
        <v>1297</v>
      </c>
      <c r="BE46" s="112">
        <v>3491</v>
      </c>
      <c r="BF46" s="112">
        <v>3954</v>
      </c>
    </row>
    <row r="47" spans="1:93" x14ac:dyDescent="0.3">
      <c r="A47" s="9"/>
      <c r="B47" t="s">
        <v>145</v>
      </c>
      <c r="C47" s="99">
        <v>2011</v>
      </c>
      <c r="D47" s="109">
        <v>2797</v>
      </c>
      <c r="E47" s="110">
        <v>705.49281971000005</v>
      </c>
      <c r="F47" s="100">
        <v>551.81120609000004</v>
      </c>
      <c r="G47" s="100">
        <v>901.97537341999998</v>
      </c>
      <c r="H47" s="100">
        <v>0.64444467549999995</v>
      </c>
      <c r="I47" s="102">
        <v>718.98462639000002</v>
      </c>
      <c r="J47" s="100">
        <v>688.23742679999998</v>
      </c>
      <c r="K47" s="100">
        <v>751.10546571999998</v>
      </c>
      <c r="L47" s="100">
        <v>0.94379117909999999</v>
      </c>
      <c r="M47" s="100">
        <v>0.73819964469999999</v>
      </c>
      <c r="N47" s="100">
        <v>1.2066407727999999</v>
      </c>
      <c r="O47" s="109">
        <v>2742</v>
      </c>
      <c r="P47" s="109">
        <v>2898</v>
      </c>
      <c r="Q47" s="110">
        <v>904.40534656</v>
      </c>
      <c r="R47" s="100">
        <v>708.38045929999998</v>
      </c>
      <c r="S47" s="100">
        <v>1154.6747516</v>
      </c>
      <c r="T47" s="100">
        <v>4.7265584700000002E-2</v>
      </c>
      <c r="U47" s="102">
        <v>946.16977225999995</v>
      </c>
      <c r="V47" s="100">
        <v>911.40966824999998</v>
      </c>
      <c r="W47" s="100">
        <v>982.25558617000002</v>
      </c>
      <c r="X47" s="100">
        <v>0.78092093959999997</v>
      </c>
      <c r="Y47" s="100">
        <v>0.6116606188</v>
      </c>
      <c r="Z47" s="100">
        <v>0.99701941770000002</v>
      </c>
      <c r="AA47" s="109">
        <v>3587</v>
      </c>
      <c r="AB47" s="109">
        <v>3043</v>
      </c>
      <c r="AC47" s="110">
        <v>1086.8336592000001</v>
      </c>
      <c r="AD47" s="100">
        <v>851.96442401000002</v>
      </c>
      <c r="AE47" s="100">
        <v>1386.4515575999999</v>
      </c>
      <c r="AF47" s="100">
        <v>0.77485892040000004</v>
      </c>
      <c r="AG47" s="102">
        <v>1178.7709497000001</v>
      </c>
      <c r="AH47" s="100">
        <v>1140.8197929999999</v>
      </c>
      <c r="AI47" s="100">
        <v>1217.9846110999999</v>
      </c>
      <c r="AJ47" s="100">
        <v>0.96509200839999998</v>
      </c>
      <c r="AK47" s="100">
        <v>0.756531646</v>
      </c>
      <c r="AL47" s="100">
        <v>1.2311482139000001</v>
      </c>
      <c r="AM47" s="100">
        <v>0.1457070734</v>
      </c>
      <c r="AN47" s="100">
        <v>1.2017107852</v>
      </c>
      <c r="AO47" s="100">
        <v>0.93819905619999999</v>
      </c>
      <c r="AP47" s="100">
        <v>1.5392349862000001</v>
      </c>
      <c r="AQ47" s="100">
        <v>5.1200108199999997E-2</v>
      </c>
      <c r="AR47" s="100">
        <v>1.2819483363999999</v>
      </c>
      <c r="AS47" s="100">
        <v>0.99870591119999996</v>
      </c>
      <c r="AT47" s="100">
        <v>1.6455209874000001</v>
      </c>
      <c r="AU47" s="99" t="s">
        <v>28</v>
      </c>
      <c r="AV47" s="99" t="s">
        <v>28</v>
      </c>
      <c r="AW47" s="99" t="s">
        <v>28</v>
      </c>
      <c r="AX47" s="99" t="s">
        <v>28</v>
      </c>
      <c r="AY47" s="99" t="s">
        <v>28</v>
      </c>
      <c r="AZ47" s="99" t="s">
        <v>28</v>
      </c>
      <c r="BA47" s="99" t="s">
        <v>28</v>
      </c>
      <c r="BB47" s="99" t="s">
        <v>28</v>
      </c>
      <c r="BC47" s="111" t="s">
        <v>28</v>
      </c>
      <c r="BD47" s="112">
        <v>2011</v>
      </c>
      <c r="BE47" s="112">
        <v>2742</v>
      </c>
      <c r="BF47" s="112">
        <v>3587</v>
      </c>
      <c r="BQ47" s="46"/>
      <c r="CO47" s="4"/>
    </row>
    <row r="48" spans="1:93" x14ac:dyDescent="0.3">
      <c r="A48" s="9"/>
      <c r="B48" t="s">
        <v>97</v>
      </c>
      <c r="C48" s="99">
        <v>1897</v>
      </c>
      <c r="D48" s="109">
        <v>5266</v>
      </c>
      <c r="E48" s="110">
        <v>330.63715517000003</v>
      </c>
      <c r="F48" s="100">
        <v>258.70415004</v>
      </c>
      <c r="G48" s="100">
        <v>422.57122029999999</v>
      </c>
      <c r="H48" s="100">
        <v>7.1854559999999998E-11</v>
      </c>
      <c r="I48" s="102">
        <v>360.23547284</v>
      </c>
      <c r="J48" s="100">
        <v>344.38413668999999</v>
      </c>
      <c r="K48" s="100">
        <v>376.81641537000002</v>
      </c>
      <c r="L48" s="100">
        <v>0.44231836499999999</v>
      </c>
      <c r="M48" s="100">
        <v>0.34608813579999997</v>
      </c>
      <c r="N48" s="100">
        <v>0.56530552700000003</v>
      </c>
      <c r="O48" s="109">
        <v>11889</v>
      </c>
      <c r="P48" s="109">
        <v>5461</v>
      </c>
      <c r="Q48" s="110">
        <v>2035.74108</v>
      </c>
      <c r="R48" s="100">
        <v>1599.6557957</v>
      </c>
      <c r="S48" s="100">
        <v>2590.7084236000001</v>
      </c>
      <c r="T48" s="100">
        <v>4.5203242000000003E-6</v>
      </c>
      <c r="U48" s="102">
        <v>2177.0737960000001</v>
      </c>
      <c r="V48" s="100">
        <v>2138.2899258000002</v>
      </c>
      <c r="W48" s="100">
        <v>2216.5611202</v>
      </c>
      <c r="X48" s="100">
        <v>1.7577879687</v>
      </c>
      <c r="Y48" s="100">
        <v>1.3812442748</v>
      </c>
      <c r="Z48" s="100">
        <v>2.2369819728999998</v>
      </c>
      <c r="AA48" s="109">
        <v>12298</v>
      </c>
      <c r="AB48" s="109">
        <v>5666</v>
      </c>
      <c r="AC48" s="110">
        <v>1922.7370172999999</v>
      </c>
      <c r="AD48" s="100">
        <v>1510.7854230999999</v>
      </c>
      <c r="AE48" s="100">
        <v>2447.0170158999999</v>
      </c>
      <c r="AF48" s="100">
        <v>1.3714699999999999E-5</v>
      </c>
      <c r="AG48" s="102">
        <v>2170.4906460000002</v>
      </c>
      <c r="AH48" s="100">
        <v>2132.4667518000001</v>
      </c>
      <c r="AI48" s="100">
        <v>2209.1925419999998</v>
      </c>
      <c r="AJ48" s="100">
        <v>1.7073616683999999</v>
      </c>
      <c r="AK48" s="100">
        <v>1.3415548238999999</v>
      </c>
      <c r="AL48" s="100">
        <v>2.1729144533999998</v>
      </c>
      <c r="AM48" s="100">
        <v>0.64378214690000002</v>
      </c>
      <c r="AN48" s="100">
        <v>0.94448996299999999</v>
      </c>
      <c r="AO48" s="100">
        <v>0.74143117579999995</v>
      </c>
      <c r="AP48" s="100">
        <v>1.2031612903</v>
      </c>
      <c r="AQ48" s="100">
        <v>1.941636E-47</v>
      </c>
      <c r="AR48" s="100">
        <v>6.1570245453999997</v>
      </c>
      <c r="AS48" s="100">
        <v>4.8131858812999999</v>
      </c>
      <c r="AT48" s="100">
        <v>7.8760621731000002</v>
      </c>
      <c r="AU48" s="99">
        <v>1</v>
      </c>
      <c r="AV48" s="99">
        <v>2</v>
      </c>
      <c r="AW48" s="99">
        <v>3</v>
      </c>
      <c r="AX48" s="99" t="s">
        <v>227</v>
      </c>
      <c r="AY48" s="99" t="s">
        <v>28</v>
      </c>
      <c r="AZ48" s="99" t="s">
        <v>28</v>
      </c>
      <c r="BA48" s="99" t="s">
        <v>28</v>
      </c>
      <c r="BB48" s="99" t="s">
        <v>28</v>
      </c>
      <c r="BC48" s="111" t="s">
        <v>229</v>
      </c>
      <c r="BD48" s="112">
        <v>1897</v>
      </c>
      <c r="BE48" s="112">
        <v>11889</v>
      </c>
      <c r="BF48" s="112">
        <v>12298</v>
      </c>
    </row>
    <row r="49" spans="1:93" x14ac:dyDescent="0.3">
      <c r="A49" s="9"/>
      <c r="B49" t="s">
        <v>144</v>
      </c>
      <c r="C49" s="99">
        <v>3151</v>
      </c>
      <c r="D49" s="109">
        <v>3116</v>
      </c>
      <c r="E49" s="110">
        <v>931.85257310999998</v>
      </c>
      <c r="F49" s="100">
        <v>730.55037463999997</v>
      </c>
      <c r="G49" s="100">
        <v>1188.6233285999999</v>
      </c>
      <c r="H49" s="100">
        <v>7.5872688100000002E-2</v>
      </c>
      <c r="I49" s="102">
        <v>1011.2323492</v>
      </c>
      <c r="J49" s="100">
        <v>976.53350555999998</v>
      </c>
      <c r="K49" s="100">
        <v>1047.1641354000001</v>
      </c>
      <c r="L49" s="100">
        <v>1.2466097656999999</v>
      </c>
      <c r="M49" s="100">
        <v>0.97731256820000001</v>
      </c>
      <c r="N49" s="100">
        <v>1.5901114532</v>
      </c>
      <c r="O49" s="109">
        <v>4587</v>
      </c>
      <c r="P49" s="109">
        <v>2991</v>
      </c>
      <c r="Q49" s="110">
        <v>1439.2647305999999</v>
      </c>
      <c r="R49" s="100">
        <v>1129.3778708</v>
      </c>
      <c r="S49" s="100">
        <v>1834.1805859000001</v>
      </c>
      <c r="T49" s="100">
        <v>7.8956827600000001E-2</v>
      </c>
      <c r="U49" s="102">
        <v>1533.6008024</v>
      </c>
      <c r="V49" s="100">
        <v>1489.8559278</v>
      </c>
      <c r="W49" s="100">
        <v>1578.6301059</v>
      </c>
      <c r="X49" s="100">
        <v>1.2427524562000001</v>
      </c>
      <c r="Y49" s="100">
        <v>0.97517648629999998</v>
      </c>
      <c r="Z49" s="100">
        <v>1.5837478538</v>
      </c>
      <c r="AA49" s="109">
        <v>7912</v>
      </c>
      <c r="AB49" s="109">
        <v>3250</v>
      </c>
      <c r="AC49" s="110">
        <v>2515.1772875000001</v>
      </c>
      <c r="AD49" s="100">
        <v>1975.3172554</v>
      </c>
      <c r="AE49" s="100">
        <v>3202.5826588999998</v>
      </c>
      <c r="AF49" s="100">
        <v>7.1107079999999995E-11</v>
      </c>
      <c r="AG49" s="102">
        <v>2434.4615385000002</v>
      </c>
      <c r="AH49" s="100">
        <v>2381.4058559999999</v>
      </c>
      <c r="AI49" s="100">
        <v>2488.6992559999999</v>
      </c>
      <c r="AJ49" s="100">
        <v>2.2334397535999999</v>
      </c>
      <c r="AK49" s="100">
        <v>1.7540521322</v>
      </c>
      <c r="AL49" s="100">
        <v>2.8438454259000001</v>
      </c>
      <c r="AM49" s="100">
        <v>7.2875450999999998E-6</v>
      </c>
      <c r="AN49" s="100">
        <v>1.7475431962000001</v>
      </c>
      <c r="AO49" s="100">
        <v>1.3692682922999999</v>
      </c>
      <c r="AP49" s="100">
        <v>2.2303205586999999</v>
      </c>
      <c r="AQ49" s="100">
        <v>5.2203340000000001E-4</v>
      </c>
      <c r="AR49" s="100">
        <v>1.5445197794000001</v>
      </c>
      <c r="AS49" s="100">
        <v>1.2081812623999999</v>
      </c>
      <c r="AT49" s="100">
        <v>1.9744896094</v>
      </c>
      <c r="AU49" s="99" t="s">
        <v>28</v>
      </c>
      <c r="AV49" s="99" t="s">
        <v>28</v>
      </c>
      <c r="AW49" s="99">
        <v>3</v>
      </c>
      <c r="AX49" s="99" t="s">
        <v>227</v>
      </c>
      <c r="AY49" s="99" t="s">
        <v>228</v>
      </c>
      <c r="AZ49" s="99" t="s">
        <v>28</v>
      </c>
      <c r="BA49" s="99" t="s">
        <v>28</v>
      </c>
      <c r="BB49" s="99" t="s">
        <v>28</v>
      </c>
      <c r="BC49" s="111" t="s">
        <v>430</v>
      </c>
      <c r="BD49" s="112">
        <v>3151</v>
      </c>
      <c r="BE49" s="112">
        <v>4587</v>
      </c>
      <c r="BF49" s="112">
        <v>7912</v>
      </c>
      <c r="BQ49" s="46"/>
    </row>
    <row r="50" spans="1:93" x14ac:dyDescent="0.3">
      <c r="A50" s="9"/>
      <c r="B50" t="s">
        <v>146</v>
      </c>
      <c r="C50" s="99">
        <v>2024</v>
      </c>
      <c r="D50" s="109">
        <v>2404</v>
      </c>
      <c r="E50" s="110">
        <v>841.76836070000002</v>
      </c>
      <c r="F50" s="100">
        <v>657.38057074000005</v>
      </c>
      <c r="G50" s="100">
        <v>1077.8748333000001</v>
      </c>
      <c r="H50" s="100">
        <v>0.34648360709999998</v>
      </c>
      <c r="I50" s="102">
        <v>841.93011647000003</v>
      </c>
      <c r="J50" s="100">
        <v>806.03849367999999</v>
      </c>
      <c r="K50" s="100">
        <v>879.41993662000004</v>
      </c>
      <c r="L50" s="100">
        <v>1.1260972918000001</v>
      </c>
      <c r="M50" s="100">
        <v>0.87942777959999996</v>
      </c>
      <c r="N50" s="100">
        <v>1.4419548029</v>
      </c>
      <c r="O50" s="109">
        <v>5476</v>
      </c>
      <c r="P50" s="109">
        <v>2573</v>
      </c>
      <c r="Q50" s="110">
        <v>2139.3394870000002</v>
      </c>
      <c r="R50" s="100">
        <v>1678.2571278999999</v>
      </c>
      <c r="S50" s="100">
        <v>2727.0990628</v>
      </c>
      <c r="T50" s="100">
        <v>7.2278493999999999E-7</v>
      </c>
      <c r="U50" s="102">
        <v>2128.2549552999999</v>
      </c>
      <c r="V50" s="100">
        <v>2072.6259420000001</v>
      </c>
      <c r="W50" s="100">
        <v>2185.3770442</v>
      </c>
      <c r="X50" s="100">
        <v>1.8472414042</v>
      </c>
      <c r="Y50" s="100">
        <v>1.4491136505</v>
      </c>
      <c r="Z50" s="100">
        <v>2.3547503016000002</v>
      </c>
      <c r="AA50" s="109">
        <v>6699</v>
      </c>
      <c r="AB50" s="109">
        <v>2641</v>
      </c>
      <c r="AC50" s="110">
        <v>2388.7276587000001</v>
      </c>
      <c r="AD50" s="100">
        <v>1875.0755222</v>
      </c>
      <c r="AE50" s="100">
        <v>3043.0880037000002</v>
      </c>
      <c r="AF50" s="100">
        <v>1.1480852E-9</v>
      </c>
      <c r="AG50" s="102">
        <v>2536.5391897</v>
      </c>
      <c r="AH50" s="100">
        <v>2476.5193092</v>
      </c>
      <c r="AI50" s="100">
        <v>2598.0136868</v>
      </c>
      <c r="AJ50" s="100">
        <v>2.1211543773999999</v>
      </c>
      <c r="AK50" s="100">
        <v>1.6650389748000001</v>
      </c>
      <c r="AL50" s="100">
        <v>2.7022165614000002</v>
      </c>
      <c r="AM50" s="100">
        <v>0.37705057930000002</v>
      </c>
      <c r="AN50" s="100">
        <v>1.1165725091000001</v>
      </c>
      <c r="AO50" s="100">
        <v>0.87424943389999998</v>
      </c>
      <c r="AP50" s="100">
        <v>1.4260623108999999</v>
      </c>
      <c r="AQ50" s="100">
        <v>2.4554610000000002E-13</v>
      </c>
      <c r="AR50" s="100">
        <v>2.5414824159</v>
      </c>
      <c r="AS50" s="100">
        <v>1.9798974201999999</v>
      </c>
      <c r="AT50" s="100">
        <v>3.2623573343999999</v>
      </c>
      <c r="AU50" s="99" t="s">
        <v>28</v>
      </c>
      <c r="AV50" s="99">
        <v>2</v>
      </c>
      <c r="AW50" s="99">
        <v>3</v>
      </c>
      <c r="AX50" s="99" t="s">
        <v>227</v>
      </c>
      <c r="AY50" s="99" t="s">
        <v>28</v>
      </c>
      <c r="AZ50" s="99" t="s">
        <v>28</v>
      </c>
      <c r="BA50" s="99" t="s">
        <v>28</v>
      </c>
      <c r="BB50" s="99" t="s">
        <v>28</v>
      </c>
      <c r="BC50" s="111" t="s">
        <v>428</v>
      </c>
      <c r="BD50" s="112">
        <v>2024</v>
      </c>
      <c r="BE50" s="112">
        <v>5476</v>
      </c>
      <c r="BF50" s="112">
        <v>6699</v>
      </c>
    </row>
    <row r="51" spans="1:93" x14ac:dyDescent="0.3">
      <c r="A51" s="9"/>
      <c r="B51" t="s">
        <v>147</v>
      </c>
      <c r="C51" s="99">
        <v>2542</v>
      </c>
      <c r="D51" s="109">
        <v>944</v>
      </c>
      <c r="E51" s="110">
        <v>3058.9130948000002</v>
      </c>
      <c r="F51" s="100">
        <v>2385.6368859999998</v>
      </c>
      <c r="G51" s="100">
        <v>3922.2018137999999</v>
      </c>
      <c r="H51" s="100">
        <v>1.1292799999999999E-28</v>
      </c>
      <c r="I51" s="102">
        <v>2692.7966102</v>
      </c>
      <c r="J51" s="100">
        <v>2590.1251324999998</v>
      </c>
      <c r="K51" s="100">
        <v>2799.5379422999999</v>
      </c>
      <c r="L51" s="100">
        <v>4.0921397295000004</v>
      </c>
      <c r="M51" s="100">
        <v>3.1914471509000002</v>
      </c>
      <c r="N51" s="100">
        <v>5.2470264346000004</v>
      </c>
      <c r="O51" s="109">
        <v>2637</v>
      </c>
      <c r="P51" s="109">
        <v>1010</v>
      </c>
      <c r="Q51" s="110">
        <v>3160.4867640000002</v>
      </c>
      <c r="R51" s="100">
        <v>2455.8051869999999</v>
      </c>
      <c r="S51" s="100">
        <v>4067.3733560000001</v>
      </c>
      <c r="T51" s="100">
        <v>6.2033880000000004E-15</v>
      </c>
      <c r="U51" s="102">
        <v>2610.8910891</v>
      </c>
      <c r="V51" s="100">
        <v>2513.1178083</v>
      </c>
      <c r="W51" s="100">
        <v>2712.4682563000001</v>
      </c>
      <c r="X51" s="100">
        <v>2.7289647311</v>
      </c>
      <c r="Y51" s="100">
        <v>2.120497962</v>
      </c>
      <c r="Z51" s="100">
        <v>3.5120281355</v>
      </c>
      <c r="AA51" s="109">
        <v>3800</v>
      </c>
      <c r="AB51" s="109">
        <v>1106</v>
      </c>
      <c r="AC51" s="110">
        <v>3475.4564629000001</v>
      </c>
      <c r="AD51" s="100">
        <v>2716.2761144999999</v>
      </c>
      <c r="AE51" s="100">
        <v>4446.8224571000001</v>
      </c>
      <c r="AF51" s="100">
        <v>3.1974400000000001E-19</v>
      </c>
      <c r="AG51" s="102">
        <v>3435.8047016</v>
      </c>
      <c r="AH51" s="100">
        <v>3328.2823142000002</v>
      </c>
      <c r="AI51" s="100">
        <v>3546.8006718000001</v>
      </c>
      <c r="AJ51" s="100">
        <v>3.0861532762000001</v>
      </c>
      <c r="AK51" s="100">
        <v>2.4120124993999998</v>
      </c>
      <c r="AL51" s="100">
        <v>3.9487117278000001</v>
      </c>
      <c r="AM51" s="100">
        <v>0.47085244259999998</v>
      </c>
      <c r="AN51" s="100">
        <v>1.099658604</v>
      </c>
      <c r="AO51" s="100">
        <v>0.84940933809999997</v>
      </c>
      <c r="AP51" s="100">
        <v>1.4236352147</v>
      </c>
      <c r="AQ51" s="100">
        <v>0.80566213330000003</v>
      </c>
      <c r="AR51" s="100">
        <v>1.0332058042000001</v>
      </c>
      <c r="AS51" s="100">
        <v>0.7964664856</v>
      </c>
      <c r="AT51" s="100">
        <v>1.3403128103999999</v>
      </c>
      <c r="AU51" s="99">
        <v>1</v>
      </c>
      <c r="AV51" s="99">
        <v>2</v>
      </c>
      <c r="AW51" s="99">
        <v>3</v>
      </c>
      <c r="AX51" s="99" t="s">
        <v>28</v>
      </c>
      <c r="AY51" s="99" t="s">
        <v>28</v>
      </c>
      <c r="AZ51" s="99" t="s">
        <v>28</v>
      </c>
      <c r="BA51" s="99" t="s">
        <v>28</v>
      </c>
      <c r="BB51" s="99" t="s">
        <v>28</v>
      </c>
      <c r="BC51" s="111" t="s">
        <v>230</v>
      </c>
      <c r="BD51" s="112">
        <v>2542</v>
      </c>
      <c r="BE51" s="112">
        <v>2637</v>
      </c>
      <c r="BF51" s="112">
        <v>3800</v>
      </c>
      <c r="BQ51" s="46"/>
      <c r="CC51" s="4"/>
      <c r="CO51" s="4"/>
    </row>
    <row r="52" spans="1:93" s="3" customFormat="1" x14ac:dyDescent="0.3">
      <c r="A52" s="9"/>
      <c r="B52" s="3" t="s">
        <v>82</v>
      </c>
      <c r="C52" s="105">
        <v>4694</v>
      </c>
      <c r="D52" s="106">
        <v>6878</v>
      </c>
      <c r="E52" s="101">
        <v>753.30433971000002</v>
      </c>
      <c r="F52" s="107">
        <v>591.18695392999996</v>
      </c>
      <c r="G52" s="107">
        <v>959.87813068000003</v>
      </c>
      <c r="H52" s="107">
        <v>0.95019911329999995</v>
      </c>
      <c r="I52" s="108">
        <v>682.46583309000005</v>
      </c>
      <c r="J52" s="107">
        <v>663.21895571000005</v>
      </c>
      <c r="K52" s="107">
        <v>702.27126249000003</v>
      </c>
      <c r="L52" s="107">
        <v>1.0077522705999999</v>
      </c>
      <c r="M52" s="107">
        <v>0.79087556489999999</v>
      </c>
      <c r="N52" s="107">
        <v>1.2841016767</v>
      </c>
      <c r="O52" s="106">
        <v>8401</v>
      </c>
      <c r="P52" s="106">
        <v>7263</v>
      </c>
      <c r="Q52" s="101">
        <v>1248.3220650000001</v>
      </c>
      <c r="R52" s="107">
        <v>980.49601344999996</v>
      </c>
      <c r="S52" s="107">
        <v>1589.3057764</v>
      </c>
      <c r="T52" s="107">
        <v>0.54274707779999998</v>
      </c>
      <c r="U52" s="108">
        <v>1156.6845656</v>
      </c>
      <c r="V52" s="107">
        <v>1132.2129634</v>
      </c>
      <c r="W52" s="107">
        <v>1181.6850959999999</v>
      </c>
      <c r="X52" s="107">
        <v>1.0778804477999999</v>
      </c>
      <c r="Y52" s="107">
        <v>0.84662244760000005</v>
      </c>
      <c r="Z52" s="107">
        <v>1.3723074117</v>
      </c>
      <c r="AA52" s="106">
        <v>9069</v>
      </c>
      <c r="AB52" s="106">
        <v>7533</v>
      </c>
      <c r="AC52" s="101">
        <v>1238.4586810999999</v>
      </c>
      <c r="AD52" s="107">
        <v>972.86906911000005</v>
      </c>
      <c r="AE52" s="107">
        <v>1576.5532625000001</v>
      </c>
      <c r="AF52" s="107">
        <v>0.44014376509999997</v>
      </c>
      <c r="AG52" s="108">
        <v>1203.9028275999999</v>
      </c>
      <c r="AH52" s="107">
        <v>1179.3784292</v>
      </c>
      <c r="AI52" s="107">
        <v>1228.9371947</v>
      </c>
      <c r="AJ52" s="107">
        <v>1.0997327564999999</v>
      </c>
      <c r="AK52" s="107">
        <v>0.86389315960000002</v>
      </c>
      <c r="AL52" s="107">
        <v>1.3999556800999999</v>
      </c>
      <c r="AM52" s="107">
        <v>0.94892750830000006</v>
      </c>
      <c r="AN52" s="107">
        <v>0.9920986866</v>
      </c>
      <c r="AO52" s="107">
        <v>0.77828420909999996</v>
      </c>
      <c r="AP52" s="107">
        <v>1.2646534421</v>
      </c>
      <c r="AQ52" s="107">
        <v>4.8480699999999998E-5</v>
      </c>
      <c r="AR52" s="107">
        <v>1.6571284661000001</v>
      </c>
      <c r="AS52" s="107">
        <v>1.2987808449</v>
      </c>
      <c r="AT52" s="107">
        <v>2.1143480549000002</v>
      </c>
      <c r="AU52" s="105" t="s">
        <v>28</v>
      </c>
      <c r="AV52" s="105" t="s">
        <v>28</v>
      </c>
      <c r="AW52" s="105" t="s">
        <v>28</v>
      </c>
      <c r="AX52" s="105" t="s">
        <v>227</v>
      </c>
      <c r="AY52" s="105" t="s">
        <v>28</v>
      </c>
      <c r="AZ52" s="105" t="s">
        <v>28</v>
      </c>
      <c r="BA52" s="105" t="s">
        <v>28</v>
      </c>
      <c r="BB52" s="105" t="s">
        <v>28</v>
      </c>
      <c r="BC52" s="103" t="s">
        <v>425</v>
      </c>
      <c r="BD52" s="104">
        <v>4694</v>
      </c>
      <c r="BE52" s="104">
        <v>8401</v>
      </c>
      <c r="BF52" s="104">
        <v>9069</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9">
        <v>3604</v>
      </c>
      <c r="D53" s="109">
        <v>7823</v>
      </c>
      <c r="E53" s="110">
        <v>410.50856026999998</v>
      </c>
      <c r="F53" s="100">
        <v>321.94241285999999</v>
      </c>
      <c r="G53" s="100">
        <v>523.43919695</v>
      </c>
      <c r="H53" s="100">
        <v>1.3402084000000001E-6</v>
      </c>
      <c r="I53" s="102">
        <v>460.69282884</v>
      </c>
      <c r="J53" s="100">
        <v>445.89503301000002</v>
      </c>
      <c r="K53" s="100">
        <v>475.98171504999999</v>
      </c>
      <c r="L53" s="100">
        <v>0.54916839309999999</v>
      </c>
      <c r="M53" s="100">
        <v>0.43068674969999998</v>
      </c>
      <c r="N53" s="100">
        <v>0.70024425909999999</v>
      </c>
      <c r="O53" s="109">
        <v>11634</v>
      </c>
      <c r="P53" s="109">
        <v>7768</v>
      </c>
      <c r="Q53" s="110">
        <v>1357.2913434</v>
      </c>
      <c r="R53" s="100">
        <v>1066.5866974999999</v>
      </c>
      <c r="S53" s="100">
        <v>1727.2292963</v>
      </c>
      <c r="T53" s="100">
        <v>0.1969124864</v>
      </c>
      <c r="U53" s="102">
        <v>1497.6828012000001</v>
      </c>
      <c r="V53" s="100">
        <v>1470.7138812999999</v>
      </c>
      <c r="W53" s="100">
        <v>1525.1462583</v>
      </c>
      <c r="X53" s="100">
        <v>1.1719714344000001</v>
      </c>
      <c r="Y53" s="100">
        <v>0.92095860470000002</v>
      </c>
      <c r="Z53" s="100">
        <v>1.4913993268000001</v>
      </c>
      <c r="AA53" s="109">
        <v>12141</v>
      </c>
      <c r="AB53" s="109">
        <v>7923</v>
      </c>
      <c r="AC53" s="110">
        <v>1346.9986191</v>
      </c>
      <c r="AD53" s="100">
        <v>1058.4289418000001</v>
      </c>
      <c r="AE53" s="100">
        <v>1714.243827</v>
      </c>
      <c r="AF53" s="100">
        <v>0.14544347360000001</v>
      </c>
      <c r="AG53" s="102">
        <v>1532.3741007000001</v>
      </c>
      <c r="AH53" s="100">
        <v>1505.3576166</v>
      </c>
      <c r="AI53" s="100">
        <v>1559.8754467000001</v>
      </c>
      <c r="AJ53" s="100">
        <v>1.1961145955000001</v>
      </c>
      <c r="AK53" s="100">
        <v>0.93986904490000001</v>
      </c>
      <c r="AL53" s="100">
        <v>1.5222228388000001</v>
      </c>
      <c r="AM53" s="100">
        <v>0.95083732539999999</v>
      </c>
      <c r="AN53" s="100">
        <v>0.992416717</v>
      </c>
      <c r="AO53" s="100">
        <v>0.77911529820000003</v>
      </c>
      <c r="AP53" s="100">
        <v>1.2641144929000001</v>
      </c>
      <c r="AQ53" s="100">
        <v>7.2189500000000002E-22</v>
      </c>
      <c r="AR53" s="100">
        <v>3.3063655057000001</v>
      </c>
      <c r="AS53" s="100">
        <v>2.5908045309999999</v>
      </c>
      <c r="AT53" s="100">
        <v>4.2195591084000004</v>
      </c>
      <c r="AU53" s="99">
        <v>1</v>
      </c>
      <c r="AV53" s="99" t="s">
        <v>28</v>
      </c>
      <c r="AW53" s="99" t="s">
        <v>28</v>
      </c>
      <c r="AX53" s="99" t="s">
        <v>227</v>
      </c>
      <c r="AY53" s="99" t="s">
        <v>28</v>
      </c>
      <c r="AZ53" s="99" t="s">
        <v>28</v>
      </c>
      <c r="BA53" s="99" t="s">
        <v>28</v>
      </c>
      <c r="BB53" s="99" t="s">
        <v>28</v>
      </c>
      <c r="BC53" s="111" t="s">
        <v>232</v>
      </c>
      <c r="BD53" s="112">
        <v>3604</v>
      </c>
      <c r="BE53" s="112">
        <v>11634</v>
      </c>
      <c r="BF53" s="112">
        <v>12141</v>
      </c>
    </row>
    <row r="54" spans="1:93" x14ac:dyDescent="0.3">
      <c r="A54" s="9"/>
      <c r="B54" t="s">
        <v>81</v>
      </c>
      <c r="C54" s="99">
        <v>2445</v>
      </c>
      <c r="D54" s="109">
        <v>4352</v>
      </c>
      <c r="E54" s="110">
        <v>622.71329624999998</v>
      </c>
      <c r="F54" s="100">
        <v>487.07373269999999</v>
      </c>
      <c r="G54" s="100">
        <v>796.12556228999995</v>
      </c>
      <c r="H54" s="100">
        <v>0.1450419758</v>
      </c>
      <c r="I54" s="102">
        <v>561.81066176000002</v>
      </c>
      <c r="J54" s="100">
        <v>539.97733848999997</v>
      </c>
      <c r="K54" s="100">
        <v>584.52678876000004</v>
      </c>
      <c r="L54" s="100">
        <v>0.83305074079999997</v>
      </c>
      <c r="M54" s="100">
        <v>0.65159542329999998</v>
      </c>
      <c r="N54" s="100">
        <v>1.0650374633999999</v>
      </c>
      <c r="O54" s="109">
        <v>6683</v>
      </c>
      <c r="P54" s="109">
        <v>4815</v>
      </c>
      <c r="Q54" s="110">
        <v>1494.1660185999999</v>
      </c>
      <c r="R54" s="100">
        <v>1172.9658638000001</v>
      </c>
      <c r="S54" s="100">
        <v>1903.3223046999999</v>
      </c>
      <c r="T54" s="100">
        <v>3.9106487299999999E-2</v>
      </c>
      <c r="U54" s="102">
        <v>1387.9543094000001</v>
      </c>
      <c r="V54" s="100">
        <v>1355.0735543999999</v>
      </c>
      <c r="W54" s="100">
        <v>1421.6329135000001</v>
      </c>
      <c r="X54" s="100">
        <v>1.2901577103999999</v>
      </c>
      <c r="Y54" s="100">
        <v>1.0128131241</v>
      </c>
      <c r="Z54" s="100">
        <v>1.6434491992</v>
      </c>
      <c r="AA54" s="109">
        <v>6094</v>
      </c>
      <c r="AB54" s="109">
        <v>5719</v>
      </c>
      <c r="AC54" s="110">
        <v>1067.6181313</v>
      </c>
      <c r="AD54" s="100">
        <v>838.03792493000003</v>
      </c>
      <c r="AE54" s="100">
        <v>1360.0917577</v>
      </c>
      <c r="AF54" s="100">
        <v>0.66572006689999996</v>
      </c>
      <c r="AG54" s="102">
        <v>1065.5709039999999</v>
      </c>
      <c r="AH54" s="100">
        <v>1039.1505468</v>
      </c>
      <c r="AI54" s="100">
        <v>1092.6629975999999</v>
      </c>
      <c r="AJ54" s="100">
        <v>0.94802890750000002</v>
      </c>
      <c r="AK54" s="100">
        <v>0.74416512339999996</v>
      </c>
      <c r="AL54" s="100">
        <v>1.2077411064000001</v>
      </c>
      <c r="AM54" s="100">
        <v>6.9345403999999996E-3</v>
      </c>
      <c r="AN54" s="100">
        <v>0.71452443570000002</v>
      </c>
      <c r="AO54" s="100">
        <v>0.55981577770000002</v>
      </c>
      <c r="AP54" s="100">
        <v>0.91198781740000001</v>
      </c>
      <c r="AQ54" s="100">
        <v>4.1902260000000001E-12</v>
      </c>
      <c r="AR54" s="100">
        <v>2.3994445399000002</v>
      </c>
      <c r="AS54" s="100">
        <v>1.8733379452000001</v>
      </c>
      <c r="AT54" s="100">
        <v>3.0733024519000001</v>
      </c>
      <c r="AU54" s="99" t="s">
        <v>28</v>
      </c>
      <c r="AV54" s="99" t="s">
        <v>28</v>
      </c>
      <c r="AW54" s="99" t="s">
        <v>28</v>
      </c>
      <c r="AX54" s="99" t="s">
        <v>227</v>
      </c>
      <c r="AY54" s="99" t="s">
        <v>28</v>
      </c>
      <c r="AZ54" s="99" t="s">
        <v>28</v>
      </c>
      <c r="BA54" s="99" t="s">
        <v>28</v>
      </c>
      <c r="BB54" s="99" t="s">
        <v>28</v>
      </c>
      <c r="BC54" s="111" t="s">
        <v>425</v>
      </c>
      <c r="BD54" s="112">
        <v>2445</v>
      </c>
      <c r="BE54" s="112">
        <v>6683</v>
      </c>
      <c r="BF54" s="112">
        <v>6094</v>
      </c>
    </row>
    <row r="55" spans="1:93" x14ac:dyDescent="0.3">
      <c r="A55" s="9"/>
      <c r="B55" t="s">
        <v>86</v>
      </c>
      <c r="C55" s="99">
        <v>1555</v>
      </c>
      <c r="D55" s="109">
        <v>5591</v>
      </c>
      <c r="E55" s="110">
        <v>247.33753263</v>
      </c>
      <c r="F55" s="100">
        <v>193.34194407000001</v>
      </c>
      <c r="G55" s="100">
        <v>316.41274398000002</v>
      </c>
      <c r="H55" s="100">
        <v>1.352267E-18</v>
      </c>
      <c r="I55" s="102">
        <v>278.12555893000001</v>
      </c>
      <c r="J55" s="100">
        <v>264.63979289000002</v>
      </c>
      <c r="K55" s="100">
        <v>292.29854546000001</v>
      </c>
      <c r="L55" s="100">
        <v>0.3308821508</v>
      </c>
      <c r="M55" s="100">
        <v>0.25864816229999998</v>
      </c>
      <c r="N55" s="100">
        <v>0.42328929279999999</v>
      </c>
      <c r="O55" s="109">
        <v>9164</v>
      </c>
      <c r="P55" s="109">
        <v>5908</v>
      </c>
      <c r="Q55" s="110">
        <v>1478.2342211</v>
      </c>
      <c r="R55" s="100">
        <v>1161.347481</v>
      </c>
      <c r="S55" s="100">
        <v>1881.5870772000001</v>
      </c>
      <c r="T55" s="100">
        <v>4.7420509299999997E-2</v>
      </c>
      <c r="U55" s="102">
        <v>1551.1171293</v>
      </c>
      <c r="V55" s="100">
        <v>1519.6822477999999</v>
      </c>
      <c r="W55" s="100">
        <v>1583.2022466999999</v>
      </c>
      <c r="X55" s="100">
        <v>1.2764011859</v>
      </c>
      <c r="Y55" s="100">
        <v>1.0027810755</v>
      </c>
      <c r="Z55" s="100">
        <v>1.6246816252</v>
      </c>
      <c r="AA55" s="109">
        <v>9986</v>
      </c>
      <c r="AB55" s="109">
        <v>6376</v>
      </c>
      <c r="AC55" s="110">
        <v>1531.2562026999999</v>
      </c>
      <c r="AD55" s="100">
        <v>1203.0702199</v>
      </c>
      <c r="AE55" s="100">
        <v>1948.9681645999999</v>
      </c>
      <c r="AF55" s="100">
        <v>1.25295783E-2</v>
      </c>
      <c r="AG55" s="102">
        <v>1566.1856964000001</v>
      </c>
      <c r="AH55" s="100">
        <v>1535.7667942999999</v>
      </c>
      <c r="AI55" s="100">
        <v>1597.207105</v>
      </c>
      <c r="AJ55" s="100">
        <v>1.3597325696</v>
      </c>
      <c r="AK55" s="100">
        <v>1.0683083331000001</v>
      </c>
      <c r="AL55" s="100">
        <v>1.7306545343999999</v>
      </c>
      <c r="AM55" s="100">
        <v>0.77564346529999995</v>
      </c>
      <c r="AN55" s="100">
        <v>1.0358684576999999</v>
      </c>
      <c r="AO55" s="100">
        <v>0.81293181370000001</v>
      </c>
      <c r="AP55" s="100">
        <v>1.3199427599</v>
      </c>
      <c r="AQ55" s="100">
        <v>1.519534E-45</v>
      </c>
      <c r="AR55" s="100">
        <v>5.9765867531000003</v>
      </c>
      <c r="AS55" s="100">
        <v>4.6667458609999999</v>
      </c>
      <c r="AT55" s="100">
        <v>7.6540677981999998</v>
      </c>
      <c r="AU55" s="99">
        <v>1</v>
      </c>
      <c r="AV55" s="99" t="s">
        <v>28</v>
      </c>
      <c r="AW55" s="99" t="s">
        <v>28</v>
      </c>
      <c r="AX55" s="99" t="s">
        <v>227</v>
      </c>
      <c r="AY55" s="99" t="s">
        <v>28</v>
      </c>
      <c r="AZ55" s="99" t="s">
        <v>28</v>
      </c>
      <c r="BA55" s="99" t="s">
        <v>28</v>
      </c>
      <c r="BB55" s="99" t="s">
        <v>28</v>
      </c>
      <c r="BC55" s="111" t="s">
        <v>232</v>
      </c>
      <c r="BD55" s="112">
        <v>1555</v>
      </c>
      <c r="BE55" s="112">
        <v>9164</v>
      </c>
      <c r="BF55" s="112">
        <v>9986</v>
      </c>
    </row>
    <row r="56" spans="1:93" x14ac:dyDescent="0.3">
      <c r="A56" s="9"/>
      <c r="B56" t="s">
        <v>83</v>
      </c>
      <c r="C56" s="99">
        <v>1891</v>
      </c>
      <c r="D56" s="109">
        <v>5286</v>
      </c>
      <c r="E56" s="110">
        <v>311.22296198999999</v>
      </c>
      <c r="F56" s="100">
        <v>243.43370440999999</v>
      </c>
      <c r="G56" s="100">
        <v>397.88957040000003</v>
      </c>
      <c r="H56" s="100">
        <v>2.7332890000000002E-12</v>
      </c>
      <c r="I56" s="102">
        <v>357.73741960000001</v>
      </c>
      <c r="J56" s="100">
        <v>341.97160928</v>
      </c>
      <c r="K56" s="100">
        <v>374.23007615</v>
      </c>
      <c r="L56" s="100">
        <v>0.41634652830000002</v>
      </c>
      <c r="M56" s="100">
        <v>0.3256597041</v>
      </c>
      <c r="N56" s="100">
        <v>0.53228701450000004</v>
      </c>
      <c r="O56" s="109">
        <v>8305</v>
      </c>
      <c r="P56" s="109">
        <v>5269</v>
      </c>
      <c r="Q56" s="110">
        <v>1441.6013751</v>
      </c>
      <c r="R56" s="100">
        <v>1132.3205836</v>
      </c>
      <c r="S56" s="100">
        <v>1835.35878</v>
      </c>
      <c r="T56" s="100">
        <v>7.55572454E-2</v>
      </c>
      <c r="U56" s="102">
        <v>1576.2004175</v>
      </c>
      <c r="V56" s="100">
        <v>1542.6631316999999</v>
      </c>
      <c r="W56" s="100">
        <v>1610.4667993999999</v>
      </c>
      <c r="X56" s="100">
        <v>1.2447700633000001</v>
      </c>
      <c r="Y56" s="100">
        <v>0.9777174112</v>
      </c>
      <c r="Z56" s="100">
        <v>1.5847651813000001</v>
      </c>
      <c r="AA56" s="109">
        <v>8652</v>
      </c>
      <c r="AB56" s="109">
        <v>5372</v>
      </c>
      <c r="AC56" s="110">
        <v>1467.0879870000001</v>
      </c>
      <c r="AD56" s="100">
        <v>1152.5398094</v>
      </c>
      <c r="AE56" s="100">
        <v>1867.4818381</v>
      </c>
      <c r="AF56" s="100">
        <v>3.17030638E-2</v>
      </c>
      <c r="AG56" s="102">
        <v>1610.5733433</v>
      </c>
      <c r="AH56" s="100">
        <v>1576.9916324000001</v>
      </c>
      <c r="AI56" s="100">
        <v>1644.8701696999999</v>
      </c>
      <c r="AJ56" s="100">
        <v>1.3027521553000001</v>
      </c>
      <c r="AK56" s="100">
        <v>1.0234380855</v>
      </c>
      <c r="AL56" s="100">
        <v>1.6582958970999999</v>
      </c>
      <c r="AM56" s="100">
        <v>0.88743797479999997</v>
      </c>
      <c r="AN56" s="100">
        <v>1.0176793754</v>
      </c>
      <c r="AO56" s="100">
        <v>0.79840583529999998</v>
      </c>
      <c r="AP56" s="100">
        <v>1.2971740251999999</v>
      </c>
      <c r="AQ56" s="100">
        <v>4.6850120000000004E-34</v>
      </c>
      <c r="AR56" s="100">
        <v>4.6320533868</v>
      </c>
      <c r="AS56" s="100">
        <v>3.6184373962</v>
      </c>
      <c r="AT56" s="100">
        <v>5.9296088971999996</v>
      </c>
      <c r="AU56" s="99">
        <v>1</v>
      </c>
      <c r="AV56" s="99" t="s">
        <v>28</v>
      </c>
      <c r="AW56" s="99" t="s">
        <v>28</v>
      </c>
      <c r="AX56" s="99" t="s">
        <v>227</v>
      </c>
      <c r="AY56" s="99" t="s">
        <v>28</v>
      </c>
      <c r="AZ56" s="99" t="s">
        <v>28</v>
      </c>
      <c r="BA56" s="99" t="s">
        <v>28</v>
      </c>
      <c r="BB56" s="99" t="s">
        <v>28</v>
      </c>
      <c r="BC56" s="111" t="s">
        <v>232</v>
      </c>
      <c r="BD56" s="112">
        <v>1891</v>
      </c>
      <c r="BE56" s="112">
        <v>8305</v>
      </c>
      <c r="BF56" s="112">
        <v>8652</v>
      </c>
    </row>
    <row r="57" spans="1:93" x14ac:dyDescent="0.3">
      <c r="A57" s="9"/>
      <c r="B57" t="s">
        <v>84</v>
      </c>
      <c r="C57" s="99">
        <v>2269</v>
      </c>
      <c r="D57" s="109">
        <v>3419</v>
      </c>
      <c r="E57" s="110">
        <v>751.28783017000001</v>
      </c>
      <c r="F57" s="100">
        <v>585.65967168999998</v>
      </c>
      <c r="G57" s="100">
        <v>963.75665090999996</v>
      </c>
      <c r="H57" s="100">
        <v>0.96834939419999999</v>
      </c>
      <c r="I57" s="102">
        <v>663.64434044999996</v>
      </c>
      <c r="J57" s="100">
        <v>636.89198247000002</v>
      </c>
      <c r="K57" s="100">
        <v>691.52041905999999</v>
      </c>
      <c r="L57" s="100">
        <v>1.0050546331000001</v>
      </c>
      <c r="M57" s="100">
        <v>0.7834813008</v>
      </c>
      <c r="N57" s="100">
        <v>1.2892902669999999</v>
      </c>
      <c r="O57" s="109">
        <v>4957</v>
      </c>
      <c r="P57" s="109">
        <v>3771</v>
      </c>
      <c r="Q57" s="110">
        <v>1385.557341</v>
      </c>
      <c r="R57" s="100">
        <v>1085.3581331</v>
      </c>
      <c r="S57" s="100">
        <v>1768.7886483</v>
      </c>
      <c r="T57" s="100">
        <v>0.15012023250000001</v>
      </c>
      <c r="U57" s="102">
        <v>1314.5054362000001</v>
      </c>
      <c r="V57" s="100">
        <v>1278.4168318</v>
      </c>
      <c r="W57" s="100">
        <v>1351.6127908000001</v>
      </c>
      <c r="X57" s="100">
        <v>1.1963780895</v>
      </c>
      <c r="Y57" s="100">
        <v>0.93716705280000001</v>
      </c>
      <c r="Z57" s="100">
        <v>1.5272843073</v>
      </c>
      <c r="AA57" s="109">
        <v>5495</v>
      </c>
      <c r="AB57" s="109">
        <v>4178</v>
      </c>
      <c r="AC57" s="110">
        <v>1347.6833564999999</v>
      </c>
      <c r="AD57" s="100">
        <v>1056.9520804000001</v>
      </c>
      <c r="AE57" s="100">
        <v>1718.3848381</v>
      </c>
      <c r="AF57" s="100">
        <v>0.14747584620000001</v>
      </c>
      <c r="AG57" s="102">
        <v>1315.2225945</v>
      </c>
      <c r="AH57" s="100">
        <v>1280.9035851000001</v>
      </c>
      <c r="AI57" s="100">
        <v>1350.4611067999999</v>
      </c>
      <c r="AJ57" s="100">
        <v>1.1967226321</v>
      </c>
      <c r="AK57" s="100">
        <v>0.93855761410000005</v>
      </c>
      <c r="AL57" s="100">
        <v>1.5258999945</v>
      </c>
      <c r="AM57" s="100">
        <v>0.8259440871</v>
      </c>
      <c r="AN57" s="100">
        <v>0.97266516270000003</v>
      </c>
      <c r="AO57" s="100">
        <v>0.75977353030000006</v>
      </c>
      <c r="AP57" s="100">
        <v>1.2452098961</v>
      </c>
      <c r="AQ57" s="100">
        <v>2.1129530000000001E-6</v>
      </c>
      <c r="AR57" s="100">
        <v>1.8442430256</v>
      </c>
      <c r="AS57" s="100">
        <v>1.4320472122000001</v>
      </c>
      <c r="AT57" s="100">
        <v>2.3750839415999998</v>
      </c>
      <c r="AU57" s="99" t="s">
        <v>28</v>
      </c>
      <c r="AV57" s="99" t="s">
        <v>28</v>
      </c>
      <c r="AW57" s="99" t="s">
        <v>28</v>
      </c>
      <c r="AX57" s="99" t="s">
        <v>227</v>
      </c>
      <c r="AY57" s="99" t="s">
        <v>28</v>
      </c>
      <c r="AZ57" s="99" t="s">
        <v>28</v>
      </c>
      <c r="BA57" s="99" t="s">
        <v>28</v>
      </c>
      <c r="BB57" s="99" t="s">
        <v>28</v>
      </c>
      <c r="BC57" s="111" t="s">
        <v>425</v>
      </c>
      <c r="BD57" s="112">
        <v>2269</v>
      </c>
      <c r="BE57" s="112">
        <v>4957</v>
      </c>
      <c r="BF57" s="112">
        <v>5495</v>
      </c>
    </row>
    <row r="58" spans="1:93" x14ac:dyDescent="0.3">
      <c r="A58" s="9"/>
      <c r="B58" t="s">
        <v>88</v>
      </c>
      <c r="C58" s="99">
        <v>929</v>
      </c>
      <c r="D58" s="109">
        <v>3075</v>
      </c>
      <c r="E58" s="110">
        <v>282.71392600000001</v>
      </c>
      <c r="F58" s="100">
        <v>219.96992101000001</v>
      </c>
      <c r="G58" s="100">
        <v>363.35496955999997</v>
      </c>
      <c r="H58" s="100">
        <v>3.0997580000000001E-14</v>
      </c>
      <c r="I58" s="102">
        <v>302.11382114000003</v>
      </c>
      <c r="J58" s="100">
        <v>283.29804474999997</v>
      </c>
      <c r="K58" s="100">
        <v>322.17928296000002</v>
      </c>
      <c r="L58" s="100">
        <v>0.37820783159999999</v>
      </c>
      <c r="M58" s="100">
        <v>0.29427042390000002</v>
      </c>
      <c r="N58" s="100">
        <v>0.48608746330000002</v>
      </c>
      <c r="O58" s="109">
        <v>6539</v>
      </c>
      <c r="P58" s="109">
        <v>2973</v>
      </c>
      <c r="Q58" s="110">
        <v>2082.9794102999999</v>
      </c>
      <c r="R58" s="100">
        <v>1634.9206867</v>
      </c>
      <c r="S58" s="100">
        <v>2653.8310139999999</v>
      </c>
      <c r="T58" s="100">
        <v>2.0334836999999998E-6</v>
      </c>
      <c r="U58" s="102">
        <v>2199.4618230999999</v>
      </c>
      <c r="V58" s="100">
        <v>2146.7926719000002</v>
      </c>
      <c r="W58" s="100">
        <v>2253.4231528</v>
      </c>
      <c r="X58" s="100">
        <v>1.7985765392999999</v>
      </c>
      <c r="Y58" s="100">
        <v>1.4116942184000001</v>
      </c>
      <c r="Z58" s="100">
        <v>2.2914860211999999</v>
      </c>
      <c r="AA58" s="109">
        <v>6349</v>
      </c>
      <c r="AB58" s="109">
        <v>2929</v>
      </c>
      <c r="AC58" s="110">
        <v>1952.7568515</v>
      </c>
      <c r="AD58" s="100">
        <v>1533.0534347</v>
      </c>
      <c r="AE58" s="100">
        <v>2487.3623023</v>
      </c>
      <c r="AF58" s="100">
        <v>8.2574847999999992E-6</v>
      </c>
      <c r="AG58" s="102">
        <v>2167.6340048000002</v>
      </c>
      <c r="AH58" s="100">
        <v>2114.9654989999999</v>
      </c>
      <c r="AI58" s="100">
        <v>2221.6141023999999</v>
      </c>
      <c r="AJ58" s="100">
        <v>1.7340188315</v>
      </c>
      <c r="AK58" s="100">
        <v>1.3613284847</v>
      </c>
      <c r="AL58" s="100">
        <v>2.2087404633999999</v>
      </c>
      <c r="AM58" s="100">
        <v>0.60412449950000002</v>
      </c>
      <c r="AN58" s="100">
        <v>0.93748255110000001</v>
      </c>
      <c r="AO58" s="100">
        <v>0.73447635389999999</v>
      </c>
      <c r="AP58" s="100">
        <v>1.1965988135000001</v>
      </c>
      <c r="AQ58" s="100">
        <v>4.9848969999999998E-54</v>
      </c>
      <c r="AR58" s="100">
        <v>7.3677991028000003</v>
      </c>
      <c r="AS58" s="100">
        <v>5.7213474965</v>
      </c>
      <c r="AT58" s="100">
        <v>9.4880556812000005</v>
      </c>
      <c r="AU58" s="99">
        <v>1</v>
      </c>
      <c r="AV58" s="99">
        <v>2</v>
      </c>
      <c r="AW58" s="99">
        <v>3</v>
      </c>
      <c r="AX58" s="99" t="s">
        <v>227</v>
      </c>
      <c r="AY58" s="99" t="s">
        <v>28</v>
      </c>
      <c r="AZ58" s="99" t="s">
        <v>28</v>
      </c>
      <c r="BA58" s="99" t="s">
        <v>28</v>
      </c>
      <c r="BB58" s="99" t="s">
        <v>28</v>
      </c>
      <c r="BC58" s="111" t="s">
        <v>229</v>
      </c>
      <c r="BD58" s="112">
        <v>929</v>
      </c>
      <c r="BE58" s="112">
        <v>6539</v>
      </c>
      <c r="BF58" s="112">
        <v>6349</v>
      </c>
    </row>
    <row r="59" spans="1:93" x14ac:dyDescent="0.3">
      <c r="A59" s="9"/>
      <c r="B59" t="s">
        <v>91</v>
      </c>
      <c r="C59" s="99">
        <v>1062</v>
      </c>
      <c r="D59" s="109">
        <v>3156</v>
      </c>
      <c r="E59" s="110">
        <v>295.74101538000002</v>
      </c>
      <c r="F59" s="100">
        <v>230.54760639</v>
      </c>
      <c r="G59" s="100">
        <v>379.36957812000003</v>
      </c>
      <c r="H59" s="100">
        <v>2.9203719999999998E-13</v>
      </c>
      <c r="I59" s="102">
        <v>336.50190113999997</v>
      </c>
      <c r="J59" s="100">
        <v>316.86020902000001</v>
      </c>
      <c r="K59" s="100">
        <v>357.36115247999999</v>
      </c>
      <c r="L59" s="100">
        <v>0.39563515570000002</v>
      </c>
      <c r="M59" s="100">
        <v>0.30842099480000001</v>
      </c>
      <c r="N59" s="100">
        <v>0.50751141820000001</v>
      </c>
      <c r="O59" s="109">
        <v>6916</v>
      </c>
      <c r="P59" s="109">
        <v>3092</v>
      </c>
      <c r="Q59" s="110">
        <v>1974.4654765</v>
      </c>
      <c r="R59" s="100">
        <v>1550.685669</v>
      </c>
      <c r="S59" s="100">
        <v>2514.0581329000001</v>
      </c>
      <c r="T59" s="100">
        <v>1.5052099999999999E-5</v>
      </c>
      <c r="U59" s="102">
        <v>2236.7399740999999</v>
      </c>
      <c r="V59" s="100">
        <v>2184.6410867999998</v>
      </c>
      <c r="W59" s="100">
        <v>2290.0813054</v>
      </c>
      <c r="X59" s="100">
        <v>1.7048787261</v>
      </c>
      <c r="Y59" s="100">
        <v>1.3389603614000001</v>
      </c>
      <c r="Z59" s="100">
        <v>2.1707972503000001</v>
      </c>
      <c r="AA59" s="109">
        <v>6103</v>
      </c>
      <c r="AB59" s="109">
        <v>3039</v>
      </c>
      <c r="AC59" s="110">
        <v>1736.3913781000001</v>
      </c>
      <c r="AD59" s="100">
        <v>1363.3482214000001</v>
      </c>
      <c r="AE59" s="100">
        <v>2211.5076475000001</v>
      </c>
      <c r="AF59" s="100">
        <v>4.4996620000000001E-4</v>
      </c>
      <c r="AG59" s="102">
        <v>2008.2263903</v>
      </c>
      <c r="AH59" s="100">
        <v>1958.4695783</v>
      </c>
      <c r="AI59" s="100">
        <v>2059.2473221</v>
      </c>
      <c r="AJ59" s="100">
        <v>1.5418895322999999</v>
      </c>
      <c r="AK59" s="100">
        <v>1.2106327974</v>
      </c>
      <c r="AL59" s="100">
        <v>1.9637856623000001</v>
      </c>
      <c r="AM59" s="100">
        <v>0.30068160249999998</v>
      </c>
      <c r="AN59" s="100">
        <v>0.87942351929999996</v>
      </c>
      <c r="AO59" s="100">
        <v>0.68948375009999996</v>
      </c>
      <c r="AP59" s="100">
        <v>1.1216881127</v>
      </c>
      <c r="AQ59" s="100">
        <v>6.0361460000000001E-50</v>
      </c>
      <c r="AR59" s="100">
        <v>6.676332919</v>
      </c>
      <c r="AS59" s="100">
        <v>5.1973474727999998</v>
      </c>
      <c r="AT59" s="100">
        <v>8.5761865026000006</v>
      </c>
      <c r="AU59" s="99">
        <v>1</v>
      </c>
      <c r="AV59" s="99">
        <v>2</v>
      </c>
      <c r="AW59" s="99">
        <v>3</v>
      </c>
      <c r="AX59" s="99" t="s">
        <v>227</v>
      </c>
      <c r="AY59" s="99" t="s">
        <v>28</v>
      </c>
      <c r="AZ59" s="99" t="s">
        <v>28</v>
      </c>
      <c r="BA59" s="99" t="s">
        <v>28</v>
      </c>
      <c r="BB59" s="99" t="s">
        <v>28</v>
      </c>
      <c r="BC59" s="111" t="s">
        <v>229</v>
      </c>
      <c r="BD59" s="112">
        <v>1062</v>
      </c>
      <c r="BE59" s="112">
        <v>6916</v>
      </c>
      <c r="BF59" s="112">
        <v>6103</v>
      </c>
    </row>
    <row r="60" spans="1:93" x14ac:dyDescent="0.3">
      <c r="A60" s="9"/>
      <c r="B60" t="s">
        <v>89</v>
      </c>
      <c r="C60" s="99">
        <v>2800</v>
      </c>
      <c r="D60" s="109">
        <v>6599</v>
      </c>
      <c r="E60" s="110">
        <v>387.16198039</v>
      </c>
      <c r="F60" s="100">
        <v>303.13483107000002</v>
      </c>
      <c r="G60" s="100">
        <v>494.48094939999999</v>
      </c>
      <c r="H60" s="100">
        <v>1.3617879E-7</v>
      </c>
      <c r="I60" s="102">
        <v>424.30671314</v>
      </c>
      <c r="J60" s="100">
        <v>408.87796443000002</v>
      </c>
      <c r="K60" s="100">
        <v>440.31765582000003</v>
      </c>
      <c r="L60" s="100">
        <v>0.51793590489999997</v>
      </c>
      <c r="M60" s="100">
        <v>0.40552642300000002</v>
      </c>
      <c r="N60" s="100">
        <v>0.66150461810000005</v>
      </c>
      <c r="O60" s="109">
        <v>8811</v>
      </c>
      <c r="P60" s="109">
        <v>6787</v>
      </c>
      <c r="Q60" s="110">
        <v>1226.4755819</v>
      </c>
      <c r="R60" s="100">
        <v>963.42938527000001</v>
      </c>
      <c r="S60" s="100">
        <v>1561.3415740999999</v>
      </c>
      <c r="T60" s="100">
        <v>0.64153155640000004</v>
      </c>
      <c r="U60" s="102">
        <v>1298.2171799</v>
      </c>
      <c r="V60" s="100">
        <v>1271.3911350999999</v>
      </c>
      <c r="W60" s="100">
        <v>1325.6092477</v>
      </c>
      <c r="X60" s="100">
        <v>1.0590168086</v>
      </c>
      <c r="Y60" s="100">
        <v>0.83188603839999997</v>
      </c>
      <c r="Z60" s="100">
        <v>1.3481613456999999</v>
      </c>
      <c r="AA60" s="109">
        <v>10511</v>
      </c>
      <c r="AB60" s="109">
        <v>7114</v>
      </c>
      <c r="AC60" s="110">
        <v>1329.8274405</v>
      </c>
      <c r="AD60" s="100">
        <v>1044.7399522000001</v>
      </c>
      <c r="AE60" s="100">
        <v>1692.7092886999999</v>
      </c>
      <c r="AF60" s="100">
        <v>0.17686709370000001</v>
      </c>
      <c r="AG60" s="102">
        <v>1477.5091368999999</v>
      </c>
      <c r="AH60" s="100">
        <v>1449.5314633999999</v>
      </c>
      <c r="AI60" s="100">
        <v>1506.0268126000001</v>
      </c>
      <c r="AJ60" s="100">
        <v>1.1808668461</v>
      </c>
      <c r="AK60" s="100">
        <v>0.92771342720000005</v>
      </c>
      <c r="AL60" s="100">
        <v>1.5031004912999999</v>
      </c>
      <c r="AM60" s="100">
        <v>0.51325358799999998</v>
      </c>
      <c r="AN60" s="100">
        <v>1.0842673594000001</v>
      </c>
      <c r="AO60" s="100">
        <v>0.85074846690000006</v>
      </c>
      <c r="AP60" s="100">
        <v>1.3818840143</v>
      </c>
      <c r="AQ60" s="100">
        <v>3.8983750000000001E-20</v>
      </c>
      <c r="AR60" s="100">
        <v>3.1678616288999999</v>
      </c>
      <c r="AS60" s="100">
        <v>2.4772891369000001</v>
      </c>
      <c r="AT60" s="100">
        <v>4.0509390488000001</v>
      </c>
      <c r="AU60" s="99">
        <v>1</v>
      </c>
      <c r="AV60" s="99" t="s">
        <v>28</v>
      </c>
      <c r="AW60" s="99" t="s">
        <v>28</v>
      </c>
      <c r="AX60" s="99" t="s">
        <v>227</v>
      </c>
      <c r="AY60" s="99" t="s">
        <v>28</v>
      </c>
      <c r="AZ60" s="99" t="s">
        <v>28</v>
      </c>
      <c r="BA60" s="99" t="s">
        <v>28</v>
      </c>
      <c r="BB60" s="99" t="s">
        <v>28</v>
      </c>
      <c r="BC60" s="111" t="s">
        <v>232</v>
      </c>
      <c r="BD60" s="112">
        <v>2800</v>
      </c>
      <c r="BE60" s="112">
        <v>8811</v>
      </c>
      <c r="BF60" s="112">
        <v>10511</v>
      </c>
    </row>
    <row r="61" spans="1:93" x14ac:dyDescent="0.3">
      <c r="A61" s="9"/>
      <c r="B61" t="s">
        <v>87</v>
      </c>
      <c r="C61" s="99">
        <v>2754</v>
      </c>
      <c r="D61" s="109">
        <v>7236</v>
      </c>
      <c r="E61" s="110">
        <v>342.73832704</v>
      </c>
      <c r="F61" s="100">
        <v>268.61979386000002</v>
      </c>
      <c r="G61" s="100">
        <v>437.30791068000002</v>
      </c>
      <c r="H61" s="100">
        <v>3.5606349999999999E-10</v>
      </c>
      <c r="I61" s="102">
        <v>380.59701493</v>
      </c>
      <c r="J61" s="100">
        <v>366.64468462000002</v>
      </c>
      <c r="K61" s="100">
        <v>395.08028847999998</v>
      </c>
      <c r="L61" s="100">
        <v>0.45850701910000002</v>
      </c>
      <c r="M61" s="100">
        <v>0.35935304359999998</v>
      </c>
      <c r="N61" s="100">
        <v>0.58501991389999997</v>
      </c>
      <c r="O61" s="109">
        <v>11047</v>
      </c>
      <c r="P61" s="109">
        <v>7135</v>
      </c>
      <c r="Q61" s="110">
        <v>1466.3032175999999</v>
      </c>
      <c r="R61" s="100">
        <v>1152.1940277000001</v>
      </c>
      <c r="S61" s="100">
        <v>1866.0443241999999</v>
      </c>
      <c r="T61" s="100">
        <v>5.50843923E-2</v>
      </c>
      <c r="U61" s="102">
        <v>1548.2831114000001</v>
      </c>
      <c r="V61" s="100">
        <v>1519.6786826</v>
      </c>
      <c r="W61" s="100">
        <v>1577.4259523000001</v>
      </c>
      <c r="X61" s="100">
        <v>1.2660992008</v>
      </c>
      <c r="Y61" s="100">
        <v>0.99487740339999997</v>
      </c>
      <c r="Z61" s="100">
        <v>1.6112610265</v>
      </c>
      <c r="AA61" s="109">
        <v>11855</v>
      </c>
      <c r="AB61" s="109">
        <v>7165</v>
      </c>
      <c r="AC61" s="110">
        <v>1537.6027151000001</v>
      </c>
      <c r="AD61" s="100">
        <v>1208.2648535000001</v>
      </c>
      <c r="AE61" s="100">
        <v>1956.7085004</v>
      </c>
      <c r="AF61" s="100">
        <v>1.13321698E-2</v>
      </c>
      <c r="AG61" s="102">
        <v>1654.5708304</v>
      </c>
      <c r="AH61" s="100">
        <v>1625.0533241000001</v>
      </c>
      <c r="AI61" s="100">
        <v>1684.6244935</v>
      </c>
      <c r="AJ61" s="100">
        <v>1.3653681774999999</v>
      </c>
      <c r="AK61" s="100">
        <v>1.0729210898999999</v>
      </c>
      <c r="AL61" s="100">
        <v>1.7375278366</v>
      </c>
      <c r="AM61" s="100">
        <v>0.70055728669999995</v>
      </c>
      <c r="AN61" s="100">
        <v>1.0486253434999999</v>
      </c>
      <c r="AO61" s="100">
        <v>0.82324312470000005</v>
      </c>
      <c r="AP61" s="100">
        <v>1.3357112595</v>
      </c>
      <c r="AQ61" s="100">
        <v>2.3451980000000001E-31</v>
      </c>
      <c r="AR61" s="100">
        <v>4.2782003117</v>
      </c>
      <c r="AS61" s="100">
        <v>3.3499824176000002</v>
      </c>
      <c r="AT61" s="100">
        <v>5.4636101403000001</v>
      </c>
      <c r="AU61" s="99">
        <v>1</v>
      </c>
      <c r="AV61" s="99" t="s">
        <v>28</v>
      </c>
      <c r="AW61" s="99" t="s">
        <v>28</v>
      </c>
      <c r="AX61" s="99" t="s">
        <v>227</v>
      </c>
      <c r="AY61" s="99" t="s">
        <v>28</v>
      </c>
      <c r="AZ61" s="99" t="s">
        <v>28</v>
      </c>
      <c r="BA61" s="99" t="s">
        <v>28</v>
      </c>
      <c r="BB61" s="99" t="s">
        <v>28</v>
      </c>
      <c r="BC61" s="111" t="s">
        <v>232</v>
      </c>
      <c r="BD61" s="112">
        <v>2754</v>
      </c>
      <c r="BE61" s="112">
        <v>11047</v>
      </c>
      <c r="BF61" s="112">
        <v>11855</v>
      </c>
    </row>
    <row r="62" spans="1:93" x14ac:dyDescent="0.3">
      <c r="A62" s="9"/>
      <c r="B62" t="s">
        <v>90</v>
      </c>
      <c r="C62" s="99">
        <v>1972</v>
      </c>
      <c r="D62" s="109">
        <v>6279</v>
      </c>
      <c r="E62" s="110">
        <v>278.02698181</v>
      </c>
      <c r="F62" s="100">
        <v>217.62958527000001</v>
      </c>
      <c r="G62" s="100">
        <v>355.18609529000003</v>
      </c>
      <c r="H62" s="100">
        <v>2.4814960000000001E-15</v>
      </c>
      <c r="I62" s="102">
        <v>314.06274884999999</v>
      </c>
      <c r="J62" s="100">
        <v>300.50266841000001</v>
      </c>
      <c r="K62" s="100">
        <v>328.23472328000003</v>
      </c>
      <c r="L62" s="100">
        <v>0.37193775140000002</v>
      </c>
      <c r="M62" s="100">
        <v>0.29113957950000002</v>
      </c>
      <c r="N62" s="100">
        <v>0.4751593415</v>
      </c>
      <c r="O62" s="109">
        <v>9913</v>
      </c>
      <c r="P62" s="109">
        <v>6085</v>
      </c>
      <c r="Q62" s="110">
        <v>1573.8555260000001</v>
      </c>
      <c r="R62" s="100">
        <v>1236.6138622000001</v>
      </c>
      <c r="S62" s="100">
        <v>2003.0676449</v>
      </c>
      <c r="T62" s="100">
        <v>1.26700514E-2</v>
      </c>
      <c r="U62" s="102">
        <v>1629.0879210999999</v>
      </c>
      <c r="V62" s="100">
        <v>1597.332167</v>
      </c>
      <c r="W62" s="100">
        <v>1661.4749953999999</v>
      </c>
      <c r="X62" s="100">
        <v>1.3589666855</v>
      </c>
      <c r="Y62" s="100">
        <v>1.0677708428999999</v>
      </c>
      <c r="Z62" s="100">
        <v>1.7295756524999999</v>
      </c>
      <c r="AA62" s="109">
        <v>9362</v>
      </c>
      <c r="AB62" s="109">
        <v>6032</v>
      </c>
      <c r="AC62" s="110">
        <v>1467.4944403</v>
      </c>
      <c r="AD62" s="100">
        <v>1152.9494400000001</v>
      </c>
      <c r="AE62" s="100">
        <v>1867.8528802000001</v>
      </c>
      <c r="AF62" s="100">
        <v>3.1469658999999997E-2</v>
      </c>
      <c r="AG62" s="102">
        <v>1552.0557028999999</v>
      </c>
      <c r="AH62" s="100">
        <v>1520.9328167000001</v>
      </c>
      <c r="AI62" s="100">
        <v>1583.8154575000001</v>
      </c>
      <c r="AJ62" s="100">
        <v>1.3031130796999999</v>
      </c>
      <c r="AK62" s="100">
        <v>1.0238018313999999</v>
      </c>
      <c r="AL62" s="100">
        <v>1.6586253768999999</v>
      </c>
      <c r="AM62" s="100">
        <v>0.5713259665</v>
      </c>
      <c r="AN62" s="100">
        <v>0.93242004489999997</v>
      </c>
      <c r="AO62" s="100">
        <v>0.73181308119999999</v>
      </c>
      <c r="AP62" s="100">
        <v>1.188018037</v>
      </c>
      <c r="AQ62" s="100">
        <v>2.0237449999999999E-43</v>
      </c>
      <c r="AR62" s="100">
        <v>5.6608013931999999</v>
      </c>
      <c r="AS62" s="100">
        <v>4.4266782173000001</v>
      </c>
      <c r="AT62" s="100">
        <v>7.2389884335000003</v>
      </c>
      <c r="AU62" s="99">
        <v>1</v>
      </c>
      <c r="AV62" s="99" t="s">
        <v>28</v>
      </c>
      <c r="AW62" s="99" t="s">
        <v>28</v>
      </c>
      <c r="AX62" s="99" t="s">
        <v>227</v>
      </c>
      <c r="AY62" s="99" t="s">
        <v>28</v>
      </c>
      <c r="AZ62" s="99" t="s">
        <v>28</v>
      </c>
      <c r="BA62" s="99" t="s">
        <v>28</v>
      </c>
      <c r="BB62" s="99" t="s">
        <v>28</v>
      </c>
      <c r="BC62" s="111" t="s">
        <v>232</v>
      </c>
      <c r="BD62" s="112">
        <v>1972</v>
      </c>
      <c r="BE62" s="112">
        <v>9913</v>
      </c>
      <c r="BF62" s="112">
        <v>9362</v>
      </c>
    </row>
    <row r="63" spans="1:93" x14ac:dyDescent="0.3">
      <c r="A63" s="9"/>
      <c r="B63" t="s">
        <v>92</v>
      </c>
      <c r="C63" s="99">
        <v>1075</v>
      </c>
      <c r="D63" s="109">
        <v>4720</v>
      </c>
      <c r="E63" s="110">
        <v>199.59067145</v>
      </c>
      <c r="F63" s="100">
        <v>155.64894243000001</v>
      </c>
      <c r="G63" s="100">
        <v>255.93772439</v>
      </c>
      <c r="H63" s="100">
        <v>2.281612E-25</v>
      </c>
      <c r="I63" s="102">
        <v>227.75423728999999</v>
      </c>
      <c r="J63" s="100">
        <v>214.53841213000001</v>
      </c>
      <c r="K63" s="100">
        <v>241.78417322999999</v>
      </c>
      <c r="L63" s="100">
        <v>0.26700755819999999</v>
      </c>
      <c r="M63" s="100">
        <v>0.2082233792</v>
      </c>
      <c r="N63" s="100">
        <v>0.34238727870000002</v>
      </c>
      <c r="O63" s="109">
        <v>11948</v>
      </c>
      <c r="P63" s="109">
        <v>4759</v>
      </c>
      <c r="Q63" s="110">
        <v>2238.5655102999999</v>
      </c>
      <c r="R63" s="100">
        <v>1759.2303979000001</v>
      </c>
      <c r="S63" s="100">
        <v>2848.5044082999998</v>
      </c>
      <c r="T63" s="100">
        <v>8.2957079000000002E-8</v>
      </c>
      <c r="U63" s="102">
        <v>2510.6114729999999</v>
      </c>
      <c r="V63" s="100">
        <v>2465.9953138999999</v>
      </c>
      <c r="W63" s="100">
        <v>2556.0348524999999</v>
      </c>
      <c r="X63" s="100">
        <v>1.9329194462999999</v>
      </c>
      <c r="Y63" s="100">
        <v>1.5190311077</v>
      </c>
      <c r="Z63" s="100">
        <v>2.4595793772999999</v>
      </c>
      <c r="AA63" s="109">
        <v>13037</v>
      </c>
      <c r="AB63" s="109">
        <v>4876</v>
      </c>
      <c r="AC63" s="110">
        <v>2367.3481646999999</v>
      </c>
      <c r="AD63" s="100">
        <v>1860.5060595</v>
      </c>
      <c r="AE63" s="100">
        <v>3012.2650256000002</v>
      </c>
      <c r="AF63" s="100">
        <v>1.5009753999999999E-9</v>
      </c>
      <c r="AG63" s="102">
        <v>2673.7079573000001</v>
      </c>
      <c r="AH63" s="100">
        <v>2628.2037982000002</v>
      </c>
      <c r="AI63" s="100">
        <v>2719.9999658000002</v>
      </c>
      <c r="AJ63" s="100">
        <v>2.1021697069999998</v>
      </c>
      <c r="AK63" s="100">
        <v>1.6521015101000001</v>
      </c>
      <c r="AL63" s="100">
        <v>2.6748462185999999</v>
      </c>
      <c r="AM63" s="100">
        <v>0.65019924600000001</v>
      </c>
      <c r="AN63" s="100">
        <v>1.0575290979</v>
      </c>
      <c r="AO63" s="100">
        <v>0.83042591109999997</v>
      </c>
      <c r="AP63" s="100">
        <v>1.3467400017</v>
      </c>
      <c r="AQ63" s="100">
        <v>1.9091020000000001E-80</v>
      </c>
      <c r="AR63" s="100">
        <v>11.215782251</v>
      </c>
      <c r="AS63" s="100">
        <v>8.7397616191999994</v>
      </c>
      <c r="AT63" s="100">
        <v>14.393272606</v>
      </c>
      <c r="AU63" s="99">
        <v>1</v>
      </c>
      <c r="AV63" s="99">
        <v>2</v>
      </c>
      <c r="AW63" s="99">
        <v>3</v>
      </c>
      <c r="AX63" s="99" t="s">
        <v>227</v>
      </c>
      <c r="AY63" s="99" t="s">
        <v>28</v>
      </c>
      <c r="AZ63" s="99" t="s">
        <v>28</v>
      </c>
      <c r="BA63" s="99" t="s">
        <v>28</v>
      </c>
      <c r="BB63" s="99" t="s">
        <v>28</v>
      </c>
      <c r="BC63" s="111" t="s">
        <v>229</v>
      </c>
      <c r="BD63" s="112">
        <v>1075</v>
      </c>
      <c r="BE63" s="112">
        <v>11948</v>
      </c>
      <c r="BF63" s="112">
        <v>13037</v>
      </c>
    </row>
    <row r="64" spans="1:93" x14ac:dyDescent="0.3">
      <c r="A64" s="9"/>
      <c r="B64" t="s">
        <v>95</v>
      </c>
      <c r="C64" s="99">
        <v>452</v>
      </c>
      <c r="D64" s="109">
        <v>2775</v>
      </c>
      <c r="E64" s="110">
        <v>146.56032579999999</v>
      </c>
      <c r="F64" s="100">
        <v>113.10132064</v>
      </c>
      <c r="G64" s="100">
        <v>189.91757989000001</v>
      </c>
      <c r="H64" s="100">
        <v>6.8618440000000004E-35</v>
      </c>
      <c r="I64" s="102">
        <v>162.88288288000001</v>
      </c>
      <c r="J64" s="100">
        <v>148.53824714000001</v>
      </c>
      <c r="K64" s="100">
        <v>178.61280880999999</v>
      </c>
      <c r="L64" s="100">
        <v>0.19606484830000001</v>
      </c>
      <c r="M64" s="100">
        <v>0.15130420289999999</v>
      </c>
      <c r="N64" s="100">
        <v>0.254067131</v>
      </c>
      <c r="O64" s="109">
        <v>5789</v>
      </c>
      <c r="P64" s="109">
        <v>2805</v>
      </c>
      <c r="Q64" s="110">
        <v>1896.2798043</v>
      </c>
      <c r="R64" s="100">
        <v>1488.9267073999999</v>
      </c>
      <c r="S64" s="100">
        <v>2415.0799889</v>
      </c>
      <c r="T64" s="100">
        <v>6.4362499999999999E-5</v>
      </c>
      <c r="U64" s="102">
        <v>2063.8146167999998</v>
      </c>
      <c r="V64" s="100">
        <v>2011.3296061999999</v>
      </c>
      <c r="W64" s="100">
        <v>2117.6692071000002</v>
      </c>
      <c r="X64" s="100">
        <v>1.6373682576999999</v>
      </c>
      <c r="Y64" s="100">
        <v>1.2856337568</v>
      </c>
      <c r="Z64" s="100">
        <v>2.0853332429</v>
      </c>
      <c r="AA64" s="109">
        <v>5456</v>
      </c>
      <c r="AB64" s="109">
        <v>2760</v>
      </c>
      <c r="AC64" s="110">
        <v>1820.4260572999999</v>
      </c>
      <c r="AD64" s="100">
        <v>1429.2445158</v>
      </c>
      <c r="AE64" s="100">
        <v>2318.6732526000001</v>
      </c>
      <c r="AF64" s="100">
        <v>9.9859700000000002E-5</v>
      </c>
      <c r="AG64" s="102">
        <v>1976.8115941999999</v>
      </c>
      <c r="AH64" s="100">
        <v>1925.0476885999999</v>
      </c>
      <c r="AI64" s="100">
        <v>2029.9674144000001</v>
      </c>
      <c r="AJ64" s="100">
        <v>1.6165110686999999</v>
      </c>
      <c r="AK64" s="100">
        <v>1.2691477198000001</v>
      </c>
      <c r="AL64" s="100">
        <v>2.0589471142</v>
      </c>
      <c r="AM64" s="100">
        <v>0.74259656060000001</v>
      </c>
      <c r="AN64" s="100">
        <v>0.95999865279999996</v>
      </c>
      <c r="AO64" s="100">
        <v>0.75242493690000001</v>
      </c>
      <c r="AP64" s="100">
        <v>1.2248363498999999</v>
      </c>
      <c r="AQ64" s="100">
        <v>1.516341E-82</v>
      </c>
      <c r="AR64" s="100">
        <v>12.938561606</v>
      </c>
      <c r="AS64" s="100">
        <v>9.9691024551999998</v>
      </c>
      <c r="AT64" s="100">
        <v>16.792522413</v>
      </c>
      <c r="AU64" s="99">
        <v>1</v>
      </c>
      <c r="AV64" s="99">
        <v>2</v>
      </c>
      <c r="AW64" s="99">
        <v>3</v>
      </c>
      <c r="AX64" s="99" t="s">
        <v>227</v>
      </c>
      <c r="AY64" s="99" t="s">
        <v>28</v>
      </c>
      <c r="AZ64" s="99" t="s">
        <v>28</v>
      </c>
      <c r="BA64" s="99" t="s">
        <v>28</v>
      </c>
      <c r="BB64" s="99" t="s">
        <v>28</v>
      </c>
      <c r="BC64" s="111" t="s">
        <v>229</v>
      </c>
      <c r="BD64" s="112">
        <v>452</v>
      </c>
      <c r="BE64" s="112">
        <v>5789</v>
      </c>
      <c r="BF64" s="112">
        <v>5456</v>
      </c>
    </row>
    <row r="65" spans="1:93" x14ac:dyDescent="0.3">
      <c r="A65" s="9"/>
      <c r="B65" t="s">
        <v>94</v>
      </c>
      <c r="C65" s="99">
        <v>3054</v>
      </c>
      <c r="D65" s="109">
        <v>2869</v>
      </c>
      <c r="E65" s="110">
        <v>979.60582088000001</v>
      </c>
      <c r="F65" s="100">
        <v>767.90166147000002</v>
      </c>
      <c r="G65" s="100">
        <v>1249.6750723</v>
      </c>
      <c r="H65" s="100">
        <v>2.9509344199999999E-2</v>
      </c>
      <c r="I65" s="102">
        <v>1064.4823980000001</v>
      </c>
      <c r="J65" s="100">
        <v>1027.3909787</v>
      </c>
      <c r="K65" s="100">
        <v>1102.9129117</v>
      </c>
      <c r="L65" s="100">
        <v>1.3104929021</v>
      </c>
      <c r="M65" s="100">
        <v>1.0272802135000001</v>
      </c>
      <c r="N65" s="100">
        <v>1.6717849948000001</v>
      </c>
      <c r="O65" s="109">
        <v>4994</v>
      </c>
      <c r="P65" s="109">
        <v>3007</v>
      </c>
      <c r="Q65" s="110">
        <v>1573.1257461</v>
      </c>
      <c r="R65" s="100">
        <v>1234.9970791999999</v>
      </c>
      <c r="S65" s="100">
        <v>2003.8303367000001</v>
      </c>
      <c r="T65" s="100">
        <v>1.31214664E-2</v>
      </c>
      <c r="U65" s="102">
        <v>1660.7914865</v>
      </c>
      <c r="V65" s="100">
        <v>1615.3627841</v>
      </c>
      <c r="W65" s="100">
        <v>1707.4977762999999</v>
      </c>
      <c r="X65" s="100">
        <v>1.3583365473</v>
      </c>
      <c r="Y65" s="100">
        <v>1.0663748099000001</v>
      </c>
      <c r="Z65" s="100">
        <v>1.730234209</v>
      </c>
      <c r="AA65" s="109">
        <v>4659</v>
      </c>
      <c r="AB65" s="109">
        <v>3261</v>
      </c>
      <c r="AC65" s="110">
        <v>1395.5218583999999</v>
      </c>
      <c r="AD65" s="100">
        <v>1095.4965642</v>
      </c>
      <c r="AE65" s="100">
        <v>1777.7155318</v>
      </c>
      <c r="AF65" s="100">
        <v>8.2467273399999999E-2</v>
      </c>
      <c r="AG65" s="102">
        <v>1428.7028519</v>
      </c>
      <c r="AH65" s="100">
        <v>1388.2617215</v>
      </c>
      <c r="AI65" s="100">
        <v>1470.3220635</v>
      </c>
      <c r="AJ65" s="100">
        <v>1.2392025051</v>
      </c>
      <c r="AK65" s="100">
        <v>0.9727845383</v>
      </c>
      <c r="AL65" s="100">
        <v>1.5785847618</v>
      </c>
      <c r="AM65" s="100">
        <v>0.33574744760000003</v>
      </c>
      <c r="AN65" s="100">
        <v>0.88710127709999997</v>
      </c>
      <c r="AO65" s="100">
        <v>0.69508972540000002</v>
      </c>
      <c r="AP65" s="100">
        <v>1.1321540903</v>
      </c>
      <c r="AQ65" s="100">
        <v>1.5411600000000001E-4</v>
      </c>
      <c r="AR65" s="100">
        <v>1.6058762744999999</v>
      </c>
      <c r="AS65" s="100">
        <v>1.2565242915999999</v>
      </c>
      <c r="AT65" s="100">
        <v>2.0523587376000001</v>
      </c>
      <c r="AU65" s="99" t="s">
        <v>28</v>
      </c>
      <c r="AV65" s="99" t="s">
        <v>28</v>
      </c>
      <c r="AW65" s="99" t="s">
        <v>28</v>
      </c>
      <c r="AX65" s="99" t="s">
        <v>227</v>
      </c>
      <c r="AY65" s="99" t="s">
        <v>28</v>
      </c>
      <c r="AZ65" s="99" t="s">
        <v>28</v>
      </c>
      <c r="BA65" s="99" t="s">
        <v>28</v>
      </c>
      <c r="BB65" s="99" t="s">
        <v>28</v>
      </c>
      <c r="BC65" s="111" t="s">
        <v>425</v>
      </c>
      <c r="BD65" s="112">
        <v>3054</v>
      </c>
      <c r="BE65" s="112">
        <v>4994</v>
      </c>
      <c r="BF65" s="112">
        <v>4659</v>
      </c>
    </row>
    <row r="66" spans="1:93" x14ac:dyDescent="0.3">
      <c r="A66" s="9"/>
      <c r="B66" t="s">
        <v>93</v>
      </c>
      <c r="C66" s="99">
        <v>1066</v>
      </c>
      <c r="D66" s="109">
        <v>3576</v>
      </c>
      <c r="E66" s="110">
        <v>283.59701365000001</v>
      </c>
      <c r="F66" s="100">
        <v>220.90458575</v>
      </c>
      <c r="G66" s="100">
        <v>364.08146928000002</v>
      </c>
      <c r="H66" s="100">
        <v>2.8777670000000001E-14</v>
      </c>
      <c r="I66" s="102">
        <v>298.098434</v>
      </c>
      <c r="J66" s="100">
        <v>280.73006619</v>
      </c>
      <c r="K66" s="100">
        <v>316.54135789999998</v>
      </c>
      <c r="L66" s="100">
        <v>0.37938920479999999</v>
      </c>
      <c r="M66" s="100">
        <v>0.29552079570000001</v>
      </c>
      <c r="N66" s="100">
        <v>0.48705935700000003</v>
      </c>
      <c r="O66" s="109">
        <v>8445</v>
      </c>
      <c r="P66" s="109">
        <v>3631</v>
      </c>
      <c r="Q66" s="110">
        <v>2360.4850686999998</v>
      </c>
      <c r="R66" s="100">
        <v>1854.048785</v>
      </c>
      <c r="S66" s="100">
        <v>3005.2552040999999</v>
      </c>
      <c r="T66" s="100">
        <v>7.5114575000000005E-9</v>
      </c>
      <c r="U66" s="102">
        <v>2325.8055632000001</v>
      </c>
      <c r="V66" s="100">
        <v>2276.7262356000001</v>
      </c>
      <c r="W66" s="100">
        <v>2375.9428926000001</v>
      </c>
      <c r="X66" s="100">
        <v>2.038192526</v>
      </c>
      <c r="Y66" s="100">
        <v>1.6009033171</v>
      </c>
      <c r="Z66" s="100">
        <v>2.5949279564999999</v>
      </c>
      <c r="AA66" s="109">
        <v>7806</v>
      </c>
      <c r="AB66" s="109">
        <v>3677</v>
      </c>
      <c r="AC66" s="110">
        <v>1960.4338671</v>
      </c>
      <c r="AD66" s="100">
        <v>1539.6026528</v>
      </c>
      <c r="AE66" s="100">
        <v>2496.2940536999999</v>
      </c>
      <c r="AF66" s="100">
        <v>6.9087263999999997E-6</v>
      </c>
      <c r="AG66" s="102">
        <v>2122.9262985999999</v>
      </c>
      <c r="AH66" s="100">
        <v>2076.3504782999998</v>
      </c>
      <c r="AI66" s="100">
        <v>2170.5468881000002</v>
      </c>
      <c r="AJ66" s="100">
        <v>1.7408359064000001</v>
      </c>
      <c r="AK66" s="100">
        <v>1.3671440922</v>
      </c>
      <c r="AL66" s="100">
        <v>2.2166717248999999</v>
      </c>
      <c r="AM66" s="100">
        <v>0.134199661</v>
      </c>
      <c r="AN66" s="100">
        <v>0.83052161309999994</v>
      </c>
      <c r="AO66" s="100">
        <v>0.65134747930000003</v>
      </c>
      <c r="AP66" s="100">
        <v>1.0589833717999999</v>
      </c>
      <c r="AQ66" s="100">
        <v>1.9357819999999998E-61</v>
      </c>
      <c r="AR66" s="100">
        <v>8.3233777336999992</v>
      </c>
      <c r="AS66" s="100">
        <v>6.4749450612999997</v>
      </c>
      <c r="AT66" s="100">
        <v>10.699491074999999</v>
      </c>
      <c r="AU66" s="99">
        <v>1</v>
      </c>
      <c r="AV66" s="99">
        <v>2</v>
      </c>
      <c r="AW66" s="99">
        <v>3</v>
      </c>
      <c r="AX66" s="99" t="s">
        <v>227</v>
      </c>
      <c r="AY66" s="99" t="s">
        <v>28</v>
      </c>
      <c r="AZ66" s="99" t="s">
        <v>28</v>
      </c>
      <c r="BA66" s="99" t="s">
        <v>28</v>
      </c>
      <c r="BB66" s="99" t="s">
        <v>28</v>
      </c>
      <c r="BC66" s="111" t="s">
        <v>229</v>
      </c>
      <c r="BD66" s="112">
        <v>1066</v>
      </c>
      <c r="BE66" s="112">
        <v>8445</v>
      </c>
      <c r="BF66" s="112">
        <v>7806</v>
      </c>
      <c r="BQ66" s="46"/>
      <c r="CC66" s="4"/>
      <c r="CO66" s="4"/>
    </row>
    <row r="67" spans="1:93" x14ac:dyDescent="0.3">
      <c r="A67" s="9"/>
      <c r="B67" t="s">
        <v>133</v>
      </c>
      <c r="C67" s="99">
        <v>1074</v>
      </c>
      <c r="D67" s="109">
        <v>4259</v>
      </c>
      <c r="E67" s="110">
        <v>231.76313367</v>
      </c>
      <c r="F67" s="100">
        <v>180.39078043000001</v>
      </c>
      <c r="G67" s="100">
        <v>297.76549555999998</v>
      </c>
      <c r="H67" s="100">
        <v>5.2338869999999997E-20</v>
      </c>
      <c r="I67" s="102">
        <v>252.17187132999999</v>
      </c>
      <c r="J67" s="100">
        <v>237.53256259</v>
      </c>
      <c r="K67" s="100">
        <v>267.71341157000001</v>
      </c>
      <c r="L67" s="100">
        <v>0.3100470977</v>
      </c>
      <c r="M67" s="100">
        <v>0.2413224098</v>
      </c>
      <c r="N67" s="100">
        <v>0.3983434562</v>
      </c>
      <c r="O67" s="109">
        <v>8163</v>
      </c>
      <c r="P67" s="109">
        <v>4105</v>
      </c>
      <c r="Q67" s="110">
        <v>1986.317728</v>
      </c>
      <c r="R67" s="100">
        <v>1559.6804397999999</v>
      </c>
      <c r="S67" s="100">
        <v>2529.6580094999999</v>
      </c>
      <c r="T67" s="100">
        <v>1.22642E-5</v>
      </c>
      <c r="U67" s="102">
        <v>1988.5505481</v>
      </c>
      <c r="V67" s="100">
        <v>1945.8771007</v>
      </c>
      <c r="W67" s="100">
        <v>2032.1598322</v>
      </c>
      <c r="X67" s="100">
        <v>1.7151127119</v>
      </c>
      <c r="Y67" s="100">
        <v>1.3467270170000001</v>
      </c>
      <c r="Z67" s="100">
        <v>2.1842671731999999</v>
      </c>
      <c r="AA67" s="109">
        <v>8875</v>
      </c>
      <c r="AB67" s="109">
        <v>4129</v>
      </c>
      <c r="AC67" s="110">
        <v>2122.1904112000002</v>
      </c>
      <c r="AD67" s="100">
        <v>1666.8685429</v>
      </c>
      <c r="AE67" s="100">
        <v>2701.8880167000002</v>
      </c>
      <c r="AF67" s="100">
        <v>2.7108372000000001E-7</v>
      </c>
      <c r="AG67" s="102">
        <v>2149.4308549000002</v>
      </c>
      <c r="AH67" s="100">
        <v>2105.1743093</v>
      </c>
      <c r="AI67" s="100">
        <v>2194.6177947000001</v>
      </c>
      <c r="AJ67" s="100">
        <v>1.8844732944</v>
      </c>
      <c r="AK67" s="100">
        <v>1.4801542962000001</v>
      </c>
      <c r="AL67" s="100">
        <v>2.3992360841</v>
      </c>
      <c r="AM67" s="100">
        <v>0.59380803770000001</v>
      </c>
      <c r="AN67" s="100">
        <v>1.0684043047</v>
      </c>
      <c r="AO67" s="100">
        <v>0.83778513499999996</v>
      </c>
      <c r="AP67" s="100">
        <v>1.3625065790999999</v>
      </c>
      <c r="AQ67" s="100">
        <v>1.300213E-62</v>
      </c>
      <c r="AR67" s="100">
        <v>8.5704645798999994</v>
      </c>
      <c r="AS67" s="100">
        <v>6.6605055578999997</v>
      </c>
      <c r="AT67" s="100">
        <v>11.028121284999999</v>
      </c>
      <c r="AU67" s="99">
        <v>1</v>
      </c>
      <c r="AV67" s="99">
        <v>2</v>
      </c>
      <c r="AW67" s="99">
        <v>3</v>
      </c>
      <c r="AX67" s="99" t="s">
        <v>227</v>
      </c>
      <c r="AY67" s="99" t="s">
        <v>28</v>
      </c>
      <c r="AZ67" s="99" t="s">
        <v>28</v>
      </c>
      <c r="BA67" s="99" t="s">
        <v>28</v>
      </c>
      <c r="BB67" s="99" t="s">
        <v>28</v>
      </c>
      <c r="BC67" s="111" t="s">
        <v>229</v>
      </c>
      <c r="BD67" s="112">
        <v>1074</v>
      </c>
      <c r="BE67" s="112">
        <v>8163</v>
      </c>
      <c r="BF67" s="112">
        <v>8875</v>
      </c>
      <c r="BQ67" s="46"/>
    </row>
    <row r="68" spans="1:93" x14ac:dyDescent="0.3">
      <c r="A68" s="9"/>
      <c r="B68" t="s">
        <v>96</v>
      </c>
      <c r="C68" s="99">
        <v>4185</v>
      </c>
      <c r="D68" s="109">
        <v>4228</v>
      </c>
      <c r="E68" s="110">
        <v>1044.6436523</v>
      </c>
      <c r="F68" s="100">
        <v>819.53828000999999</v>
      </c>
      <c r="G68" s="100">
        <v>1331.5794844</v>
      </c>
      <c r="H68" s="100">
        <v>6.8735615999999996E-3</v>
      </c>
      <c r="I68" s="102">
        <v>989.82970671999999</v>
      </c>
      <c r="J68" s="100">
        <v>960.29052009999998</v>
      </c>
      <c r="K68" s="100">
        <v>1020.2775387</v>
      </c>
      <c r="L68" s="100">
        <v>1.3974989352</v>
      </c>
      <c r="M68" s="100">
        <v>1.0963584290999999</v>
      </c>
      <c r="N68" s="100">
        <v>1.7813547303999999</v>
      </c>
      <c r="O68" s="109">
        <v>7743</v>
      </c>
      <c r="P68" s="109">
        <v>4955</v>
      </c>
      <c r="Q68" s="110">
        <v>1710.5092213</v>
      </c>
      <c r="R68" s="100">
        <v>1343.5859273000001</v>
      </c>
      <c r="S68" s="100">
        <v>2177.6365298000001</v>
      </c>
      <c r="T68" s="100">
        <v>1.5469686999999999E-3</v>
      </c>
      <c r="U68" s="102">
        <v>1562.6639757999999</v>
      </c>
      <c r="V68" s="100">
        <v>1528.2423518999999</v>
      </c>
      <c r="W68" s="100">
        <v>1597.8609008999999</v>
      </c>
      <c r="X68" s="100">
        <v>1.4769621534999999</v>
      </c>
      <c r="Y68" s="100">
        <v>1.1601373088</v>
      </c>
      <c r="Z68" s="100">
        <v>1.8803095000000001</v>
      </c>
      <c r="AA68" s="109">
        <v>8978</v>
      </c>
      <c r="AB68" s="109">
        <v>5333</v>
      </c>
      <c r="AC68" s="110">
        <v>1763.6094893</v>
      </c>
      <c r="AD68" s="100">
        <v>1385.4950343</v>
      </c>
      <c r="AE68" s="100">
        <v>2244.9148885999998</v>
      </c>
      <c r="AF68" s="100">
        <v>2.6908260000000001E-4</v>
      </c>
      <c r="AG68" s="102">
        <v>1683.4802175</v>
      </c>
      <c r="AH68" s="100">
        <v>1649.0148962000001</v>
      </c>
      <c r="AI68" s="100">
        <v>1718.6658829999999</v>
      </c>
      <c r="AJ68" s="100">
        <v>1.5660588072999999</v>
      </c>
      <c r="AK68" s="100">
        <v>1.2302988356</v>
      </c>
      <c r="AL68" s="100">
        <v>1.9934507919</v>
      </c>
      <c r="AM68" s="100">
        <v>0.80493610309999997</v>
      </c>
      <c r="AN68" s="100">
        <v>1.0310435438000001</v>
      </c>
      <c r="AO68" s="100">
        <v>0.80892371490000003</v>
      </c>
      <c r="AP68" s="100">
        <v>1.3141545609</v>
      </c>
      <c r="AQ68" s="100">
        <v>7.4539800000000001E-5</v>
      </c>
      <c r="AR68" s="100">
        <v>1.6374092901999999</v>
      </c>
      <c r="AS68" s="100">
        <v>1.2829130257000001</v>
      </c>
      <c r="AT68" s="100">
        <v>2.0898604425</v>
      </c>
      <c r="AU68" s="99" t="s">
        <v>28</v>
      </c>
      <c r="AV68" s="99">
        <v>2</v>
      </c>
      <c r="AW68" s="99">
        <v>3</v>
      </c>
      <c r="AX68" s="99" t="s">
        <v>227</v>
      </c>
      <c r="AY68" s="99" t="s">
        <v>28</v>
      </c>
      <c r="AZ68" s="99" t="s">
        <v>28</v>
      </c>
      <c r="BA68" s="99" t="s">
        <v>28</v>
      </c>
      <c r="BB68" s="99" t="s">
        <v>28</v>
      </c>
      <c r="BC68" s="111" t="s">
        <v>428</v>
      </c>
      <c r="BD68" s="112">
        <v>4185</v>
      </c>
      <c r="BE68" s="112">
        <v>7743</v>
      </c>
      <c r="BF68" s="112">
        <v>8978</v>
      </c>
    </row>
    <row r="69" spans="1:93" s="3" customFormat="1" x14ac:dyDescent="0.3">
      <c r="A69" s="9"/>
      <c r="B69" s="3" t="s">
        <v>184</v>
      </c>
      <c r="C69" s="105">
        <v>849</v>
      </c>
      <c r="D69" s="106">
        <v>4145</v>
      </c>
      <c r="E69" s="101">
        <v>201.28958503000001</v>
      </c>
      <c r="F69" s="107">
        <v>156.31419607000001</v>
      </c>
      <c r="G69" s="107">
        <v>259.20548522000001</v>
      </c>
      <c r="H69" s="107">
        <v>2.7296100000000001E-24</v>
      </c>
      <c r="I69" s="108">
        <v>204.82509046999999</v>
      </c>
      <c r="J69" s="107">
        <v>191.50053607000001</v>
      </c>
      <c r="K69" s="107">
        <v>219.07676369000001</v>
      </c>
      <c r="L69" s="107">
        <v>0.26928032359999998</v>
      </c>
      <c r="M69" s="107">
        <v>0.20911333939999999</v>
      </c>
      <c r="N69" s="107">
        <v>0.34675880980000001</v>
      </c>
      <c r="O69" s="106">
        <v>5787</v>
      </c>
      <c r="P69" s="106">
        <v>4172</v>
      </c>
      <c r="Q69" s="101">
        <v>1413.1557800999999</v>
      </c>
      <c r="R69" s="107">
        <v>1108.7545565</v>
      </c>
      <c r="S69" s="107">
        <v>1801.1283444999999</v>
      </c>
      <c r="T69" s="107">
        <v>0.107840857</v>
      </c>
      <c r="U69" s="108">
        <v>1387.1045062000001</v>
      </c>
      <c r="V69" s="107">
        <v>1351.8229398000001</v>
      </c>
      <c r="W69" s="107">
        <v>1423.3068952000001</v>
      </c>
      <c r="X69" s="107">
        <v>1.2202083322999999</v>
      </c>
      <c r="Y69" s="107">
        <v>0.95736900869999997</v>
      </c>
      <c r="Z69" s="107">
        <v>1.5552084522</v>
      </c>
      <c r="AA69" s="106">
        <v>7961</v>
      </c>
      <c r="AB69" s="106">
        <v>4105</v>
      </c>
      <c r="AC69" s="101">
        <v>1824.6053032</v>
      </c>
      <c r="AD69" s="107">
        <v>1432.5766567999999</v>
      </c>
      <c r="AE69" s="107">
        <v>2323.9136954000001</v>
      </c>
      <c r="AF69" s="107">
        <v>9.2263500000000002E-5</v>
      </c>
      <c r="AG69" s="108">
        <v>1939.3422654999999</v>
      </c>
      <c r="AH69" s="107">
        <v>1897.2058614</v>
      </c>
      <c r="AI69" s="107">
        <v>1982.4145073</v>
      </c>
      <c r="AJ69" s="107">
        <v>1.6202221764</v>
      </c>
      <c r="AK69" s="107">
        <v>1.2721066110999999</v>
      </c>
      <c r="AL69" s="107">
        <v>2.0636005489999998</v>
      </c>
      <c r="AM69" s="107">
        <v>4.0375947299999999E-2</v>
      </c>
      <c r="AN69" s="107">
        <v>1.2911565227999999</v>
      </c>
      <c r="AO69" s="107">
        <v>1.0112722404000001</v>
      </c>
      <c r="AP69" s="107">
        <v>1.6485028461</v>
      </c>
      <c r="AQ69" s="107">
        <v>1.176986E-50</v>
      </c>
      <c r="AR69" s="107">
        <v>7.0205111699999998</v>
      </c>
      <c r="AS69" s="107">
        <v>5.4393488792999998</v>
      </c>
      <c r="AT69" s="107">
        <v>9.0613009354000003</v>
      </c>
      <c r="AU69" s="105">
        <v>1</v>
      </c>
      <c r="AV69" s="105" t="s">
        <v>28</v>
      </c>
      <c r="AW69" s="105">
        <v>3</v>
      </c>
      <c r="AX69" s="105" t="s">
        <v>227</v>
      </c>
      <c r="AY69" s="105" t="s">
        <v>28</v>
      </c>
      <c r="AZ69" s="105" t="s">
        <v>28</v>
      </c>
      <c r="BA69" s="105" t="s">
        <v>28</v>
      </c>
      <c r="BB69" s="105" t="s">
        <v>28</v>
      </c>
      <c r="BC69" s="103" t="s">
        <v>431</v>
      </c>
      <c r="BD69" s="104">
        <v>849</v>
      </c>
      <c r="BE69" s="104">
        <v>5787</v>
      </c>
      <c r="BF69" s="104">
        <v>7961</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9">
        <v>105</v>
      </c>
      <c r="D70" s="109">
        <v>485</v>
      </c>
      <c r="E70" s="110">
        <v>293.81189965999999</v>
      </c>
      <c r="F70" s="100">
        <v>210.71031194</v>
      </c>
      <c r="G70" s="100">
        <v>409.68774422000001</v>
      </c>
      <c r="H70" s="100">
        <v>3.6878474999999997E-8</v>
      </c>
      <c r="I70" s="102">
        <v>216.49484536</v>
      </c>
      <c r="J70" s="100">
        <v>178.80464455000001</v>
      </c>
      <c r="K70" s="100">
        <v>262.12975723</v>
      </c>
      <c r="L70" s="100">
        <v>0.39305443150000002</v>
      </c>
      <c r="M70" s="100">
        <v>0.28188314349999999</v>
      </c>
      <c r="N70" s="100">
        <v>0.54807032529999999</v>
      </c>
      <c r="O70" s="109">
        <v>777</v>
      </c>
      <c r="P70" s="109">
        <v>487</v>
      </c>
      <c r="Q70" s="110">
        <v>1925.7539752</v>
      </c>
      <c r="R70" s="100">
        <v>1474.3283679000001</v>
      </c>
      <c r="S70" s="100">
        <v>2515.4018968</v>
      </c>
      <c r="T70" s="100">
        <v>1.905438E-4</v>
      </c>
      <c r="U70" s="102">
        <v>1595.4825461999999</v>
      </c>
      <c r="V70" s="100">
        <v>1487.1520439000001</v>
      </c>
      <c r="W70" s="100">
        <v>1711.7043047</v>
      </c>
      <c r="X70" s="100">
        <v>1.6628181263999999</v>
      </c>
      <c r="Y70" s="100">
        <v>1.2730286246</v>
      </c>
      <c r="Z70" s="100">
        <v>2.1719575411999998</v>
      </c>
      <c r="AA70" s="109">
        <v>841</v>
      </c>
      <c r="AB70" s="109">
        <v>431</v>
      </c>
      <c r="AC70" s="110">
        <v>2594.1430059999998</v>
      </c>
      <c r="AD70" s="100">
        <v>1991.0799512000001</v>
      </c>
      <c r="AE70" s="100">
        <v>3379.8632403000001</v>
      </c>
      <c r="AF70" s="100">
        <v>6.348314E-10</v>
      </c>
      <c r="AG70" s="102">
        <v>1951.2761020999999</v>
      </c>
      <c r="AH70" s="100">
        <v>1823.7569011000001</v>
      </c>
      <c r="AI70" s="100">
        <v>2087.7115936999999</v>
      </c>
      <c r="AJ70" s="100">
        <v>2.3035601287</v>
      </c>
      <c r="AK70" s="100">
        <v>1.7680491700000001</v>
      </c>
      <c r="AL70" s="100">
        <v>3.0012679265000002</v>
      </c>
      <c r="AM70" s="100">
        <v>4.3456454999999998E-2</v>
      </c>
      <c r="AN70" s="100">
        <v>1.3470791385000001</v>
      </c>
      <c r="AO70" s="100">
        <v>1.0087926314</v>
      </c>
      <c r="AP70" s="100">
        <v>1.7988059676000001</v>
      </c>
      <c r="AQ70" s="100">
        <v>1.3126139999999999E-25</v>
      </c>
      <c r="AR70" s="100">
        <v>6.5543770605000002</v>
      </c>
      <c r="AS70" s="100">
        <v>4.6082754400999999</v>
      </c>
      <c r="AT70" s="100">
        <v>9.3223287558999992</v>
      </c>
      <c r="AU70" s="99">
        <v>1</v>
      </c>
      <c r="AV70" s="99">
        <v>2</v>
      </c>
      <c r="AW70" s="99">
        <v>3</v>
      </c>
      <c r="AX70" s="99" t="s">
        <v>227</v>
      </c>
      <c r="AY70" s="99" t="s">
        <v>28</v>
      </c>
      <c r="AZ70" s="99" t="s">
        <v>28</v>
      </c>
      <c r="BA70" s="99" t="s">
        <v>28</v>
      </c>
      <c r="BB70" s="99" t="s">
        <v>28</v>
      </c>
      <c r="BC70" s="111" t="s">
        <v>229</v>
      </c>
      <c r="BD70" s="112">
        <v>105</v>
      </c>
      <c r="BE70" s="112">
        <v>777</v>
      </c>
      <c r="BF70" s="112">
        <v>841</v>
      </c>
    </row>
    <row r="71" spans="1:93" x14ac:dyDescent="0.3">
      <c r="A71" s="9"/>
      <c r="B71" t="s">
        <v>185</v>
      </c>
      <c r="C71" s="99">
        <v>1030</v>
      </c>
      <c r="D71" s="109">
        <v>5235</v>
      </c>
      <c r="E71" s="110">
        <v>233.05522565999999</v>
      </c>
      <c r="F71" s="100">
        <v>179.43752984</v>
      </c>
      <c r="G71" s="100">
        <v>302.69441547999998</v>
      </c>
      <c r="H71" s="100">
        <v>2.3931630000000001E-18</v>
      </c>
      <c r="I71" s="102">
        <v>196.75262655</v>
      </c>
      <c r="J71" s="100">
        <v>185.09644577</v>
      </c>
      <c r="K71" s="100">
        <v>209.14283845</v>
      </c>
      <c r="L71" s="100">
        <v>0.311775627</v>
      </c>
      <c r="M71" s="100">
        <v>0.2400471743</v>
      </c>
      <c r="N71" s="100">
        <v>0.4049372457</v>
      </c>
      <c r="O71" s="109">
        <v>8311</v>
      </c>
      <c r="P71" s="109">
        <v>5452</v>
      </c>
      <c r="Q71" s="110">
        <v>1868.4044798</v>
      </c>
      <c r="R71" s="100">
        <v>1463.8490713000001</v>
      </c>
      <c r="S71" s="100">
        <v>2384.7645011</v>
      </c>
      <c r="T71" s="100">
        <v>1.2222740000000001E-4</v>
      </c>
      <c r="U71" s="102">
        <v>1524.3947175000001</v>
      </c>
      <c r="V71" s="100">
        <v>1491.9713016999999</v>
      </c>
      <c r="W71" s="100">
        <v>1557.5227568</v>
      </c>
      <c r="X71" s="100">
        <v>1.6132989344999999</v>
      </c>
      <c r="Y71" s="100">
        <v>1.2639801352</v>
      </c>
      <c r="Z71" s="100">
        <v>2.0591569279000002</v>
      </c>
      <c r="AA71" s="109">
        <v>9906</v>
      </c>
      <c r="AB71" s="109">
        <v>5440</v>
      </c>
      <c r="AC71" s="110">
        <v>2181.2167257000001</v>
      </c>
      <c r="AD71" s="100">
        <v>1710.8706113999999</v>
      </c>
      <c r="AE71" s="100">
        <v>2780.8686250000001</v>
      </c>
      <c r="AF71" s="100">
        <v>9.5695528999999998E-8</v>
      </c>
      <c r="AG71" s="102">
        <v>1820.9558824000001</v>
      </c>
      <c r="AH71" s="100">
        <v>1785.4476365999999</v>
      </c>
      <c r="AI71" s="100">
        <v>1857.1703015000001</v>
      </c>
      <c r="AJ71" s="100">
        <v>1.9368877775</v>
      </c>
      <c r="AK71" s="100">
        <v>1.5192274738</v>
      </c>
      <c r="AL71" s="100">
        <v>2.4693696811999999</v>
      </c>
      <c r="AM71" s="100">
        <v>0.21877318400000001</v>
      </c>
      <c r="AN71" s="100">
        <v>1.1674221237</v>
      </c>
      <c r="AO71" s="100">
        <v>0.91218888600000003</v>
      </c>
      <c r="AP71" s="100">
        <v>1.4940704011999999</v>
      </c>
      <c r="AQ71" s="100">
        <v>1.646944E-53</v>
      </c>
      <c r="AR71" s="100">
        <v>8.0170031565999995</v>
      </c>
      <c r="AS71" s="100">
        <v>6.1511323677999998</v>
      </c>
      <c r="AT71" s="100">
        <v>10.448863034</v>
      </c>
      <c r="AU71" s="99">
        <v>1</v>
      </c>
      <c r="AV71" s="99">
        <v>2</v>
      </c>
      <c r="AW71" s="99">
        <v>3</v>
      </c>
      <c r="AX71" s="99" t="s">
        <v>227</v>
      </c>
      <c r="AY71" s="99" t="s">
        <v>28</v>
      </c>
      <c r="AZ71" s="99" t="s">
        <v>28</v>
      </c>
      <c r="BA71" s="99" t="s">
        <v>28</v>
      </c>
      <c r="BB71" s="99" t="s">
        <v>28</v>
      </c>
      <c r="BC71" s="111" t="s">
        <v>229</v>
      </c>
      <c r="BD71" s="112">
        <v>1030</v>
      </c>
      <c r="BE71" s="112">
        <v>8311</v>
      </c>
      <c r="BF71" s="112">
        <v>9906</v>
      </c>
    </row>
    <row r="72" spans="1:93" x14ac:dyDescent="0.3">
      <c r="A72" s="9"/>
      <c r="B72" t="s">
        <v>186</v>
      </c>
      <c r="C72" s="99">
        <v>1335</v>
      </c>
      <c r="D72" s="109">
        <v>4550</v>
      </c>
      <c r="E72" s="110">
        <v>291.65779342000002</v>
      </c>
      <c r="F72" s="100">
        <v>227.01627318000001</v>
      </c>
      <c r="G72" s="100">
        <v>374.70559830000002</v>
      </c>
      <c r="H72" s="100">
        <v>1.8100070000000001E-13</v>
      </c>
      <c r="I72" s="102">
        <v>293.40659341000003</v>
      </c>
      <c r="J72" s="100">
        <v>278.08227677999997</v>
      </c>
      <c r="K72" s="100">
        <v>309.57538916999999</v>
      </c>
      <c r="L72" s="100">
        <v>0.39017272050000001</v>
      </c>
      <c r="M72" s="100">
        <v>0.30369686289999998</v>
      </c>
      <c r="N72" s="100">
        <v>0.50127205909999994</v>
      </c>
      <c r="O72" s="109">
        <v>9722</v>
      </c>
      <c r="P72" s="109">
        <v>4699</v>
      </c>
      <c r="Q72" s="110">
        <v>2191.5431171999999</v>
      </c>
      <c r="R72" s="100">
        <v>1720.2938526999999</v>
      </c>
      <c r="S72" s="100">
        <v>2791.8842045000001</v>
      </c>
      <c r="T72" s="100">
        <v>2.4274827E-7</v>
      </c>
      <c r="U72" s="102">
        <v>2068.9508406</v>
      </c>
      <c r="V72" s="100">
        <v>2028.2305212000001</v>
      </c>
      <c r="W72" s="100">
        <v>2110.4886925000001</v>
      </c>
      <c r="X72" s="100">
        <v>1.8923173297</v>
      </c>
      <c r="Y72" s="100">
        <v>1.485410825</v>
      </c>
      <c r="Z72" s="100">
        <v>2.4106899020000001</v>
      </c>
      <c r="AA72" s="109">
        <v>10807</v>
      </c>
      <c r="AB72" s="109">
        <v>4806</v>
      </c>
      <c r="AC72" s="110">
        <v>2307.7450325</v>
      </c>
      <c r="AD72" s="100">
        <v>1812.5118331000001</v>
      </c>
      <c r="AE72" s="100">
        <v>2938.2909605</v>
      </c>
      <c r="AF72" s="100">
        <v>5.8335058E-9</v>
      </c>
      <c r="AG72" s="102">
        <v>2248.6475239000001</v>
      </c>
      <c r="AH72" s="100">
        <v>2206.6494557999999</v>
      </c>
      <c r="AI72" s="100">
        <v>2291.4449205000001</v>
      </c>
      <c r="AJ72" s="100">
        <v>2.0492430184999999</v>
      </c>
      <c r="AK72" s="100">
        <v>1.6094833560999999</v>
      </c>
      <c r="AL72" s="100">
        <v>2.6091583569000001</v>
      </c>
      <c r="AM72" s="100">
        <v>0.67753022549999997</v>
      </c>
      <c r="AN72" s="100">
        <v>1.0530228743000001</v>
      </c>
      <c r="AO72" s="100">
        <v>0.82543218620000003</v>
      </c>
      <c r="AP72" s="100">
        <v>1.3433655633999999</v>
      </c>
      <c r="AQ72" s="100">
        <v>2.8123169999999999E-55</v>
      </c>
      <c r="AR72" s="100">
        <v>7.5140907138999999</v>
      </c>
      <c r="AS72" s="100">
        <v>5.8379217088999997</v>
      </c>
      <c r="AT72" s="100">
        <v>9.6715170351000008</v>
      </c>
      <c r="AU72" s="99">
        <v>1</v>
      </c>
      <c r="AV72" s="99">
        <v>2</v>
      </c>
      <c r="AW72" s="99">
        <v>3</v>
      </c>
      <c r="AX72" s="99" t="s">
        <v>227</v>
      </c>
      <c r="AY72" s="99" t="s">
        <v>28</v>
      </c>
      <c r="AZ72" s="99" t="s">
        <v>28</v>
      </c>
      <c r="BA72" s="99" t="s">
        <v>28</v>
      </c>
      <c r="BB72" s="99" t="s">
        <v>28</v>
      </c>
      <c r="BC72" s="111" t="s">
        <v>229</v>
      </c>
      <c r="BD72" s="112">
        <v>1335</v>
      </c>
      <c r="BE72" s="112">
        <v>9722</v>
      </c>
      <c r="BF72" s="112">
        <v>10807</v>
      </c>
    </row>
    <row r="73" spans="1:93" x14ac:dyDescent="0.3">
      <c r="A73" s="9"/>
      <c r="B73" t="s">
        <v>188</v>
      </c>
      <c r="C73" s="99">
        <v>100</v>
      </c>
      <c r="D73" s="109">
        <v>438</v>
      </c>
      <c r="E73" s="110">
        <v>274.45089229000001</v>
      </c>
      <c r="F73" s="100">
        <v>198.67550489999999</v>
      </c>
      <c r="G73" s="100">
        <v>379.12722213000001</v>
      </c>
      <c r="H73" s="100">
        <v>1.2160749E-9</v>
      </c>
      <c r="I73" s="102">
        <v>228.31050228000001</v>
      </c>
      <c r="J73" s="100">
        <v>187.67470209999999</v>
      </c>
      <c r="K73" s="100">
        <v>277.74486848999999</v>
      </c>
      <c r="L73" s="100">
        <v>0.36715374560000003</v>
      </c>
      <c r="M73" s="100">
        <v>0.26578327060000001</v>
      </c>
      <c r="N73" s="100">
        <v>0.50718720019999997</v>
      </c>
      <c r="O73" s="109">
        <v>847</v>
      </c>
      <c r="P73" s="109">
        <v>486</v>
      </c>
      <c r="Q73" s="110">
        <v>2143.8735594999998</v>
      </c>
      <c r="R73" s="100">
        <v>1649.5560413999999</v>
      </c>
      <c r="S73" s="100">
        <v>2786.3217276</v>
      </c>
      <c r="T73" s="100">
        <v>4.1277794000000003E-6</v>
      </c>
      <c r="U73" s="102">
        <v>1742.7983538999999</v>
      </c>
      <c r="V73" s="100">
        <v>1629.2941940000001</v>
      </c>
      <c r="W73" s="100">
        <v>1864.2097378999999</v>
      </c>
      <c r="X73" s="100">
        <v>1.85115641</v>
      </c>
      <c r="Y73" s="100">
        <v>1.4243313119000001</v>
      </c>
      <c r="Z73" s="100">
        <v>2.4058869067000002</v>
      </c>
      <c r="AA73" s="109">
        <v>1028</v>
      </c>
      <c r="AB73" s="109">
        <v>526</v>
      </c>
      <c r="AC73" s="110">
        <v>2299.4352502000002</v>
      </c>
      <c r="AD73" s="100">
        <v>1787.5383287</v>
      </c>
      <c r="AE73" s="100">
        <v>2957.9239699999998</v>
      </c>
      <c r="AF73" s="100">
        <v>2.7595603E-8</v>
      </c>
      <c r="AG73" s="102">
        <v>1954.3726236</v>
      </c>
      <c r="AH73" s="100">
        <v>1838.4809061000001</v>
      </c>
      <c r="AI73" s="100">
        <v>2077.5697691999999</v>
      </c>
      <c r="AJ73" s="100">
        <v>2.0418640563000001</v>
      </c>
      <c r="AK73" s="100">
        <v>1.5873072583000001</v>
      </c>
      <c r="AL73" s="100">
        <v>2.6265921751999999</v>
      </c>
      <c r="AM73" s="100">
        <v>0.61477743510000005</v>
      </c>
      <c r="AN73" s="100">
        <v>1.0725610378999999</v>
      </c>
      <c r="AO73" s="100">
        <v>0.81647660710000003</v>
      </c>
      <c r="AP73" s="100">
        <v>1.4089652663000001</v>
      </c>
      <c r="AQ73" s="100">
        <v>1.857722E-32</v>
      </c>
      <c r="AR73" s="100">
        <v>7.8115015098000002</v>
      </c>
      <c r="AS73" s="100">
        <v>5.5620059907000003</v>
      </c>
      <c r="AT73" s="100">
        <v>10.970782113</v>
      </c>
      <c r="AU73" s="99">
        <v>1</v>
      </c>
      <c r="AV73" s="99">
        <v>2</v>
      </c>
      <c r="AW73" s="99">
        <v>3</v>
      </c>
      <c r="AX73" s="99" t="s">
        <v>227</v>
      </c>
      <c r="AY73" s="99" t="s">
        <v>28</v>
      </c>
      <c r="AZ73" s="99" t="s">
        <v>28</v>
      </c>
      <c r="BA73" s="99" t="s">
        <v>28</v>
      </c>
      <c r="BB73" s="99" t="s">
        <v>28</v>
      </c>
      <c r="BC73" s="111" t="s">
        <v>229</v>
      </c>
      <c r="BD73" s="112">
        <v>100</v>
      </c>
      <c r="BE73" s="112">
        <v>847</v>
      </c>
      <c r="BF73" s="112">
        <v>1028</v>
      </c>
    </row>
    <row r="74" spans="1:93" x14ac:dyDescent="0.3">
      <c r="A74" s="9"/>
      <c r="B74" t="s">
        <v>187</v>
      </c>
      <c r="C74" s="99">
        <v>126</v>
      </c>
      <c r="D74" s="109">
        <v>515</v>
      </c>
      <c r="E74" s="110">
        <v>294.09568148</v>
      </c>
      <c r="F74" s="100">
        <v>215.27304968999999</v>
      </c>
      <c r="G74" s="100">
        <v>401.77936806999998</v>
      </c>
      <c r="H74" s="100">
        <v>4.6261391E-9</v>
      </c>
      <c r="I74" s="102">
        <v>244.66019417000001</v>
      </c>
      <c r="J74" s="100">
        <v>205.46235211000001</v>
      </c>
      <c r="K74" s="100">
        <v>291.33614991000002</v>
      </c>
      <c r="L74" s="100">
        <v>0.39343406800000003</v>
      </c>
      <c r="M74" s="100">
        <v>0.28798706340000002</v>
      </c>
      <c r="N74" s="100">
        <v>0.53749069149999995</v>
      </c>
      <c r="O74" s="109">
        <v>911</v>
      </c>
      <c r="P74" s="109">
        <v>483</v>
      </c>
      <c r="Q74" s="110">
        <v>2081.25902</v>
      </c>
      <c r="R74" s="100">
        <v>1602.4125294999999</v>
      </c>
      <c r="S74" s="100">
        <v>2703.1984763</v>
      </c>
      <c r="T74" s="100">
        <v>1.11277E-5</v>
      </c>
      <c r="U74" s="102">
        <v>1886.1283644</v>
      </c>
      <c r="V74" s="100">
        <v>1767.5417505999999</v>
      </c>
      <c r="W74" s="100">
        <v>2012.6711041999999</v>
      </c>
      <c r="X74" s="100">
        <v>1.7970910452</v>
      </c>
      <c r="Y74" s="100">
        <v>1.3836246136999999</v>
      </c>
      <c r="Z74" s="100">
        <v>2.3341130193000001</v>
      </c>
      <c r="AA74" s="109">
        <v>987</v>
      </c>
      <c r="AB74" s="109">
        <v>499</v>
      </c>
      <c r="AC74" s="110">
        <v>2055.2329187</v>
      </c>
      <c r="AD74" s="100">
        <v>1585.5240550999999</v>
      </c>
      <c r="AE74" s="100">
        <v>2664.0922519000001</v>
      </c>
      <c r="AF74" s="100">
        <v>5.5154680999999999E-6</v>
      </c>
      <c r="AG74" s="102">
        <v>1977.9559118</v>
      </c>
      <c r="AH74" s="100">
        <v>1858.3288250000001</v>
      </c>
      <c r="AI74" s="100">
        <v>2105.2838101000002</v>
      </c>
      <c r="AJ74" s="100">
        <v>1.8250160441000001</v>
      </c>
      <c r="AK74" s="100">
        <v>1.4079216095</v>
      </c>
      <c r="AL74" s="100">
        <v>2.3656740111999999</v>
      </c>
      <c r="AM74" s="100">
        <v>0.92961854659999998</v>
      </c>
      <c r="AN74" s="100">
        <v>0.98749502060000005</v>
      </c>
      <c r="AO74" s="100">
        <v>0.74689983589999998</v>
      </c>
      <c r="AP74" s="100">
        <v>1.3055919532</v>
      </c>
      <c r="AQ74" s="100">
        <v>1.775875E-31</v>
      </c>
      <c r="AR74" s="100">
        <v>7.0768091849000001</v>
      </c>
      <c r="AS74" s="100">
        <v>5.0948384885999998</v>
      </c>
      <c r="AT74" s="100">
        <v>9.8297970291999999</v>
      </c>
      <c r="AU74" s="99">
        <v>1</v>
      </c>
      <c r="AV74" s="99">
        <v>2</v>
      </c>
      <c r="AW74" s="99">
        <v>3</v>
      </c>
      <c r="AX74" s="99" t="s">
        <v>227</v>
      </c>
      <c r="AY74" s="99" t="s">
        <v>28</v>
      </c>
      <c r="AZ74" s="99" t="s">
        <v>28</v>
      </c>
      <c r="BA74" s="99" t="s">
        <v>28</v>
      </c>
      <c r="BB74" s="99" t="s">
        <v>28</v>
      </c>
      <c r="BC74" s="111" t="s">
        <v>229</v>
      </c>
      <c r="BD74" s="112">
        <v>126</v>
      </c>
      <c r="BE74" s="112">
        <v>911</v>
      </c>
      <c r="BF74" s="112">
        <v>987</v>
      </c>
    </row>
    <row r="75" spans="1:93" x14ac:dyDescent="0.3">
      <c r="A75" s="9"/>
      <c r="B75" t="s">
        <v>189</v>
      </c>
      <c r="C75" s="99">
        <v>122</v>
      </c>
      <c r="D75" s="109">
        <v>545</v>
      </c>
      <c r="E75" s="110">
        <v>242.49799247999999</v>
      </c>
      <c r="F75" s="100">
        <v>177.20824881999999</v>
      </c>
      <c r="G75" s="100">
        <v>331.84277113000002</v>
      </c>
      <c r="H75" s="100">
        <v>2.0025179999999999E-12</v>
      </c>
      <c r="I75" s="102">
        <v>223.85321101</v>
      </c>
      <c r="J75" s="100">
        <v>187.45592056999999</v>
      </c>
      <c r="K75" s="100">
        <v>267.31756417999998</v>
      </c>
      <c r="L75" s="100">
        <v>0.32440793140000002</v>
      </c>
      <c r="M75" s="100">
        <v>0.23706489620000001</v>
      </c>
      <c r="N75" s="100">
        <v>0.44393120879999998</v>
      </c>
      <c r="O75" s="109">
        <v>672</v>
      </c>
      <c r="P75" s="109">
        <v>561</v>
      </c>
      <c r="Q75" s="110">
        <v>1239.3690214999999</v>
      </c>
      <c r="R75" s="100">
        <v>952.28761712999994</v>
      </c>
      <c r="S75" s="100">
        <v>1612.9954267999999</v>
      </c>
      <c r="T75" s="100">
        <v>0.61403821140000003</v>
      </c>
      <c r="U75" s="102">
        <v>1197.8609626</v>
      </c>
      <c r="V75" s="100">
        <v>1110.6330664</v>
      </c>
      <c r="W75" s="100">
        <v>1291.9396415000001</v>
      </c>
      <c r="X75" s="100">
        <v>1.0701498222000001</v>
      </c>
      <c r="Y75" s="100">
        <v>0.82226552909999995</v>
      </c>
      <c r="Z75" s="100">
        <v>1.3927625584000001</v>
      </c>
      <c r="AA75" s="109">
        <v>1142</v>
      </c>
      <c r="AB75" s="109">
        <v>542</v>
      </c>
      <c r="AC75" s="110">
        <v>2221.1657602</v>
      </c>
      <c r="AD75" s="100">
        <v>1723.8070817</v>
      </c>
      <c r="AE75" s="100">
        <v>2862.0240552</v>
      </c>
      <c r="AF75" s="100">
        <v>1.5076610000000001E-7</v>
      </c>
      <c r="AG75" s="102">
        <v>2107.0110700999999</v>
      </c>
      <c r="AH75" s="100">
        <v>1988.2843253999999</v>
      </c>
      <c r="AI75" s="100">
        <v>2232.8273641999999</v>
      </c>
      <c r="AJ75" s="100">
        <v>1.9723619216999999</v>
      </c>
      <c r="AK75" s="100">
        <v>1.5307148657</v>
      </c>
      <c r="AL75" s="100">
        <v>2.5414344875000001</v>
      </c>
      <c r="AM75" s="100">
        <v>3.3389100000000002E-5</v>
      </c>
      <c r="AN75" s="100">
        <v>1.7921746645000001</v>
      </c>
      <c r="AO75" s="100">
        <v>1.3604597669</v>
      </c>
      <c r="AP75" s="100">
        <v>2.3608857139000001</v>
      </c>
      <c r="AQ75" s="100">
        <v>5.4229589999999997E-22</v>
      </c>
      <c r="AR75" s="100">
        <v>5.1108423985</v>
      </c>
      <c r="AS75" s="100">
        <v>3.6681207037000001</v>
      </c>
      <c r="AT75" s="100">
        <v>7.1210061313999997</v>
      </c>
      <c r="AU75" s="99">
        <v>1</v>
      </c>
      <c r="AV75" s="99" t="s">
        <v>28</v>
      </c>
      <c r="AW75" s="99">
        <v>3</v>
      </c>
      <c r="AX75" s="99" t="s">
        <v>227</v>
      </c>
      <c r="AY75" s="99" t="s">
        <v>228</v>
      </c>
      <c r="AZ75" s="99" t="s">
        <v>28</v>
      </c>
      <c r="BA75" s="99" t="s">
        <v>28</v>
      </c>
      <c r="BB75" s="99" t="s">
        <v>28</v>
      </c>
      <c r="BC75" s="111" t="s">
        <v>432</v>
      </c>
      <c r="BD75" s="112">
        <v>122</v>
      </c>
      <c r="BE75" s="112">
        <v>672</v>
      </c>
      <c r="BF75" s="112">
        <v>1142</v>
      </c>
      <c r="BQ75" s="46"/>
      <c r="CC75" s="4"/>
      <c r="CO75" s="4"/>
    </row>
    <row r="76" spans="1:93" x14ac:dyDescent="0.3">
      <c r="A76" s="9"/>
      <c r="B76" t="s">
        <v>190</v>
      </c>
      <c r="C76" s="99">
        <v>1900</v>
      </c>
      <c r="D76" s="109">
        <v>1183</v>
      </c>
      <c r="E76" s="110">
        <v>1820.1192252999999</v>
      </c>
      <c r="F76" s="100">
        <v>1418.9260073999999</v>
      </c>
      <c r="G76" s="100">
        <v>2334.7475322</v>
      </c>
      <c r="H76" s="100">
        <v>2.474472E-12</v>
      </c>
      <c r="I76" s="102">
        <v>1606.0862215</v>
      </c>
      <c r="J76" s="100">
        <v>1535.4686495000001</v>
      </c>
      <c r="K76" s="100">
        <v>1679.9515584999999</v>
      </c>
      <c r="L76" s="100">
        <v>2.4349113437000001</v>
      </c>
      <c r="M76" s="100">
        <v>1.8982047898000001</v>
      </c>
      <c r="N76" s="100">
        <v>3.1233686078999998</v>
      </c>
      <c r="O76" s="109">
        <v>3793</v>
      </c>
      <c r="P76" s="109">
        <v>1360</v>
      </c>
      <c r="Q76" s="110">
        <v>3528.1737695000002</v>
      </c>
      <c r="R76" s="100">
        <v>2754.3081940000002</v>
      </c>
      <c r="S76" s="100">
        <v>4519.4688723999998</v>
      </c>
      <c r="T76" s="100">
        <v>1.169723E-18</v>
      </c>
      <c r="U76" s="102">
        <v>2788.9705881999998</v>
      </c>
      <c r="V76" s="100">
        <v>2701.6114369000002</v>
      </c>
      <c r="W76" s="100">
        <v>2879.1545801000002</v>
      </c>
      <c r="X76" s="100">
        <v>3.0464490129000001</v>
      </c>
      <c r="Y76" s="100">
        <v>2.3782443913</v>
      </c>
      <c r="Z76" s="100">
        <v>3.9023960791999999</v>
      </c>
      <c r="AA76" s="109">
        <v>3926</v>
      </c>
      <c r="AB76" s="109">
        <v>1522</v>
      </c>
      <c r="AC76" s="110">
        <v>2728.4566670999998</v>
      </c>
      <c r="AD76" s="100">
        <v>2132.8670440999999</v>
      </c>
      <c r="AE76" s="100">
        <v>3490.3609228</v>
      </c>
      <c r="AF76" s="100">
        <v>1.8831200000000002E-12</v>
      </c>
      <c r="AG76" s="102">
        <v>2579.500657</v>
      </c>
      <c r="AH76" s="100">
        <v>2500.0616458999998</v>
      </c>
      <c r="AI76" s="100">
        <v>2661.4638285000001</v>
      </c>
      <c r="AJ76" s="100">
        <v>2.4228286476999998</v>
      </c>
      <c r="AK76" s="100">
        <v>1.8939539845</v>
      </c>
      <c r="AL76" s="100">
        <v>3.0993882133000001</v>
      </c>
      <c r="AM76" s="100">
        <v>4.6926646599999997E-2</v>
      </c>
      <c r="AN76" s="100">
        <v>0.77333398109999996</v>
      </c>
      <c r="AO76" s="100">
        <v>0.60013781150000001</v>
      </c>
      <c r="AP76" s="100">
        <v>0.99651352540000004</v>
      </c>
      <c r="AQ76" s="100">
        <v>4.1048143999999999E-7</v>
      </c>
      <c r="AR76" s="100">
        <v>1.9384300327999999</v>
      </c>
      <c r="AS76" s="100">
        <v>1.5003635346999999</v>
      </c>
      <c r="AT76" s="100">
        <v>2.5044003704</v>
      </c>
      <c r="AU76" s="99">
        <v>1</v>
      </c>
      <c r="AV76" s="99">
        <v>2</v>
      </c>
      <c r="AW76" s="99">
        <v>3</v>
      </c>
      <c r="AX76" s="99" t="s">
        <v>227</v>
      </c>
      <c r="AY76" s="99" t="s">
        <v>28</v>
      </c>
      <c r="AZ76" s="99" t="s">
        <v>28</v>
      </c>
      <c r="BA76" s="99" t="s">
        <v>28</v>
      </c>
      <c r="BB76" s="99" t="s">
        <v>28</v>
      </c>
      <c r="BC76" s="111" t="s">
        <v>229</v>
      </c>
      <c r="BD76" s="112">
        <v>1900</v>
      </c>
      <c r="BE76" s="112">
        <v>3793</v>
      </c>
      <c r="BF76" s="112">
        <v>3926</v>
      </c>
      <c r="BQ76" s="46"/>
      <c r="CC76" s="4"/>
      <c r="CO76" s="4"/>
    </row>
    <row r="77" spans="1:93" x14ac:dyDescent="0.3">
      <c r="A77" s="9"/>
      <c r="B77" t="s">
        <v>193</v>
      </c>
      <c r="C77" s="99">
        <v>1399</v>
      </c>
      <c r="D77" s="109">
        <v>1520</v>
      </c>
      <c r="E77" s="110">
        <v>1103.5070519000001</v>
      </c>
      <c r="F77" s="100">
        <v>854.14573636</v>
      </c>
      <c r="G77" s="100">
        <v>1425.6674963999999</v>
      </c>
      <c r="H77" s="100">
        <v>2.8791119E-3</v>
      </c>
      <c r="I77" s="102">
        <v>920.39473683999995</v>
      </c>
      <c r="J77" s="100">
        <v>873.40702209999995</v>
      </c>
      <c r="K77" s="100">
        <v>969.91030548000003</v>
      </c>
      <c r="L77" s="100">
        <v>1.4762449631000001</v>
      </c>
      <c r="M77" s="100">
        <v>1.1426554446999999</v>
      </c>
      <c r="N77" s="100">
        <v>1.9072233902</v>
      </c>
      <c r="O77" s="109">
        <v>1573</v>
      </c>
      <c r="P77" s="109">
        <v>1671</v>
      </c>
      <c r="Q77" s="110">
        <v>1097.6582185</v>
      </c>
      <c r="R77" s="100">
        <v>849.63939889000005</v>
      </c>
      <c r="S77" s="100">
        <v>1418.0763818</v>
      </c>
      <c r="T77" s="100">
        <v>0.6815413656</v>
      </c>
      <c r="U77" s="102">
        <v>941.35248353999998</v>
      </c>
      <c r="V77" s="100">
        <v>895.96362653999995</v>
      </c>
      <c r="W77" s="100">
        <v>989.04070659000001</v>
      </c>
      <c r="X77" s="100">
        <v>0.9477877267</v>
      </c>
      <c r="Y77" s="100">
        <v>0.73363254680000001</v>
      </c>
      <c r="Z77" s="100">
        <v>1.2244570919</v>
      </c>
      <c r="AA77" s="109">
        <v>2412</v>
      </c>
      <c r="AB77" s="109">
        <v>1863</v>
      </c>
      <c r="AC77" s="110">
        <v>1423.4544366</v>
      </c>
      <c r="AD77" s="100">
        <v>1108.8952208000001</v>
      </c>
      <c r="AE77" s="100">
        <v>1827.2443556000001</v>
      </c>
      <c r="AF77" s="100">
        <v>6.5942841500000002E-2</v>
      </c>
      <c r="AG77" s="102">
        <v>1294.6859903</v>
      </c>
      <c r="AH77" s="100">
        <v>1244.0351324000001</v>
      </c>
      <c r="AI77" s="100">
        <v>1347.3990965999999</v>
      </c>
      <c r="AJ77" s="100">
        <v>1.2640062162000001</v>
      </c>
      <c r="AK77" s="100">
        <v>0.98468234460000004</v>
      </c>
      <c r="AL77" s="100">
        <v>1.6225656154000001</v>
      </c>
      <c r="AM77" s="100">
        <v>5.4595323199999997E-2</v>
      </c>
      <c r="AN77" s="100">
        <v>1.2968102572</v>
      </c>
      <c r="AO77" s="100">
        <v>0.99489075120000003</v>
      </c>
      <c r="AP77" s="100">
        <v>1.6903532784999999</v>
      </c>
      <c r="AQ77" s="100">
        <v>0.96934668260000001</v>
      </c>
      <c r="AR77" s="100">
        <v>0.99469977710000002</v>
      </c>
      <c r="AS77" s="100">
        <v>0.75853558560000001</v>
      </c>
      <c r="AT77" s="100">
        <v>1.3043918642000001</v>
      </c>
      <c r="AU77" s="99">
        <v>1</v>
      </c>
      <c r="AV77" s="99" t="s">
        <v>28</v>
      </c>
      <c r="AW77" s="99" t="s">
        <v>28</v>
      </c>
      <c r="AX77" s="99" t="s">
        <v>28</v>
      </c>
      <c r="AY77" s="99" t="s">
        <v>28</v>
      </c>
      <c r="AZ77" s="99" t="s">
        <v>28</v>
      </c>
      <c r="BA77" s="99" t="s">
        <v>28</v>
      </c>
      <c r="BB77" s="99" t="s">
        <v>28</v>
      </c>
      <c r="BC77" s="111">
        <v>-1</v>
      </c>
      <c r="BD77" s="112">
        <v>1399</v>
      </c>
      <c r="BE77" s="112">
        <v>1573</v>
      </c>
      <c r="BF77" s="112">
        <v>2412</v>
      </c>
    </row>
    <row r="78" spans="1:93" x14ac:dyDescent="0.3">
      <c r="A78" s="9"/>
      <c r="B78" t="s">
        <v>191</v>
      </c>
      <c r="C78" s="99">
        <v>534</v>
      </c>
      <c r="D78" s="109">
        <v>1071</v>
      </c>
      <c r="E78" s="110">
        <v>593.44346927000004</v>
      </c>
      <c r="F78" s="100">
        <v>454.89197782999997</v>
      </c>
      <c r="G78" s="100">
        <v>774.19512408000003</v>
      </c>
      <c r="H78" s="100">
        <v>8.8869421200000007E-2</v>
      </c>
      <c r="I78" s="102">
        <v>498.59943978000001</v>
      </c>
      <c r="J78" s="100">
        <v>458.05401362999999</v>
      </c>
      <c r="K78" s="100">
        <v>542.73381293</v>
      </c>
      <c r="L78" s="100">
        <v>0.79389427629999998</v>
      </c>
      <c r="M78" s="100">
        <v>0.60854345229999995</v>
      </c>
      <c r="N78" s="100">
        <v>1.0356994551000001</v>
      </c>
      <c r="O78" s="109">
        <v>2462</v>
      </c>
      <c r="P78" s="109">
        <v>1155</v>
      </c>
      <c r="Q78" s="110">
        <v>2453.2152191</v>
      </c>
      <c r="R78" s="100">
        <v>1909.1773900999999</v>
      </c>
      <c r="S78" s="100">
        <v>3152.2816803000001</v>
      </c>
      <c r="T78" s="100">
        <v>4.4241734000000003E-9</v>
      </c>
      <c r="U78" s="102">
        <v>2131.6017316000002</v>
      </c>
      <c r="V78" s="100">
        <v>2049.0433993000001</v>
      </c>
      <c r="W78" s="100">
        <v>2217.4864348000001</v>
      </c>
      <c r="X78" s="100">
        <v>2.1182616194000001</v>
      </c>
      <c r="Y78" s="100">
        <v>1.6485048513</v>
      </c>
      <c r="Z78" s="100">
        <v>2.7218799415000001</v>
      </c>
      <c r="AA78" s="109">
        <v>2909</v>
      </c>
      <c r="AB78" s="109">
        <v>1201</v>
      </c>
      <c r="AC78" s="110">
        <v>2726.1833310000002</v>
      </c>
      <c r="AD78" s="100">
        <v>2122.1641092999998</v>
      </c>
      <c r="AE78" s="100">
        <v>3502.1210291000002</v>
      </c>
      <c r="AF78" s="100">
        <v>4.5699179999999996E-12</v>
      </c>
      <c r="AG78" s="102">
        <v>2422.1482098000001</v>
      </c>
      <c r="AH78" s="100">
        <v>2335.7091832999999</v>
      </c>
      <c r="AI78" s="100">
        <v>2511.7861386</v>
      </c>
      <c r="AJ78" s="100">
        <v>2.4208099593000001</v>
      </c>
      <c r="AK78" s="100">
        <v>1.8844499387</v>
      </c>
      <c r="AL78" s="100">
        <v>3.1098310114999999</v>
      </c>
      <c r="AM78" s="100">
        <v>0.42741577339999998</v>
      </c>
      <c r="AN78" s="100">
        <v>1.1112695331</v>
      </c>
      <c r="AO78" s="100">
        <v>0.8563705237</v>
      </c>
      <c r="AP78" s="100">
        <v>1.4420393287</v>
      </c>
      <c r="AQ78" s="100">
        <v>5.412926E-24</v>
      </c>
      <c r="AR78" s="100">
        <v>4.1338650539000001</v>
      </c>
      <c r="AS78" s="100">
        <v>3.1388631773000002</v>
      </c>
      <c r="AT78" s="100">
        <v>5.4442768986000001</v>
      </c>
      <c r="AU78" s="99" t="s">
        <v>28</v>
      </c>
      <c r="AV78" s="99">
        <v>2</v>
      </c>
      <c r="AW78" s="99">
        <v>3</v>
      </c>
      <c r="AX78" s="99" t="s">
        <v>227</v>
      </c>
      <c r="AY78" s="99" t="s">
        <v>28</v>
      </c>
      <c r="AZ78" s="99" t="s">
        <v>28</v>
      </c>
      <c r="BA78" s="99" t="s">
        <v>28</v>
      </c>
      <c r="BB78" s="99" t="s">
        <v>28</v>
      </c>
      <c r="BC78" s="111" t="s">
        <v>428</v>
      </c>
      <c r="BD78" s="112">
        <v>534</v>
      </c>
      <c r="BE78" s="112">
        <v>2462</v>
      </c>
      <c r="BF78" s="112">
        <v>2909</v>
      </c>
      <c r="BQ78" s="46"/>
      <c r="CO78" s="4"/>
    </row>
    <row r="79" spans="1:93" x14ac:dyDescent="0.3">
      <c r="A79" s="9"/>
      <c r="B79" t="s">
        <v>192</v>
      </c>
      <c r="C79" s="99">
        <v>607</v>
      </c>
      <c r="D79" s="109">
        <v>944</v>
      </c>
      <c r="E79" s="110">
        <v>679.09439219000001</v>
      </c>
      <c r="F79" s="100">
        <v>523.98020157999997</v>
      </c>
      <c r="G79" s="100">
        <v>880.12713478000001</v>
      </c>
      <c r="H79" s="100">
        <v>0.46813586499999998</v>
      </c>
      <c r="I79" s="102">
        <v>643.00847457999998</v>
      </c>
      <c r="J79" s="100">
        <v>593.83732593000002</v>
      </c>
      <c r="K79" s="100">
        <v>696.25111174999995</v>
      </c>
      <c r="L79" s="100">
        <v>0.90847600309999998</v>
      </c>
      <c r="M79" s="100">
        <v>0.70096800199999998</v>
      </c>
      <c r="N79" s="100">
        <v>1.1774127292000001</v>
      </c>
      <c r="O79" s="109">
        <v>3125</v>
      </c>
      <c r="P79" s="109">
        <v>1093</v>
      </c>
      <c r="Q79" s="110">
        <v>3062.9196649</v>
      </c>
      <c r="R79" s="100">
        <v>2395.6930719000002</v>
      </c>
      <c r="S79" s="100">
        <v>3915.9761256000002</v>
      </c>
      <c r="T79" s="100">
        <v>8.605158E-15</v>
      </c>
      <c r="U79" s="102">
        <v>2859.1033852</v>
      </c>
      <c r="V79" s="100">
        <v>2760.5975844</v>
      </c>
      <c r="W79" s="100">
        <v>2961.124147</v>
      </c>
      <c r="X79" s="100">
        <v>2.6447191095</v>
      </c>
      <c r="Y79" s="100">
        <v>2.0685933490999999</v>
      </c>
      <c r="Z79" s="100">
        <v>3.3813021642000001</v>
      </c>
      <c r="AA79" s="109">
        <v>2863</v>
      </c>
      <c r="AB79" s="109">
        <v>1184</v>
      </c>
      <c r="AC79" s="110">
        <v>2547.9681396999999</v>
      </c>
      <c r="AD79" s="100">
        <v>1994.1355106999999</v>
      </c>
      <c r="AE79" s="100">
        <v>3255.6170864000001</v>
      </c>
      <c r="AF79" s="100">
        <v>6.5960930000000005E-11</v>
      </c>
      <c r="AG79" s="102">
        <v>2418.0743243000002</v>
      </c>
      <c r="AH79" s="100">
        <v>2331.1027703999998</v>
      </c>
      <c r="AI79" s="100">
        <v>2508.2907163999998</v>
      </c>
      <c r="AJ79" s="100">
        <v>2.2625575390999999</v>
      </c>
      <c r="AK79" s="100">
        <v>1.7707624609999999</v>
      </c>
      <c r="AL79" s="100">
        <v>2.8909392030999999</v>
      </c>
      <c r="AM79" s="100">
        <v>0.14977334240000001</v>
      </c>
      <c r="AN79" s="100">
        <v>0.83187560189999998</v>
      </c>
      <c r="AO79" s="100">
        <v>0.64755414720000004</v>
      </c>
      <c r="AP79" s="100">
        <v>1.0686627827999999</v>
      </c>
      <c r="AQ79" s="100">
        <v>5.7952710000000005E-29</v>
      </c>
      <c r="AR79" s="100">
        <v>4.5103003355000002</v>
      </c>
      <c r="AS79" s="100">
        <v>3.4625965516999999</v>
      </c>
      <c r="AT79" s="100">
        <v>5.8750157036999999</v>
      </c>
      <c r="AU79" s="99" t="s">
        <v>28</v>
      </c>
      <c r="AV79" s="99">
        <v>2</v>
      </c>
      <c r="AW79" s="99">
        <v>3</v>
      </c>
      <c r="AX79" s="99" t="s">
        <v>227</v>
      </c>
      <c r="AY79" s="99" t="s">
        <v>28</v>
      </c>
      <c r="AZ79" s="99" t="s">
        <v>28</v>
      </c>
      <c r="BA79" s="99" t="s">
        <v>28</v>
      </c>
      <c r="BB79" s="99" t="s">
        <v>28</v>
      </c>
      <c r="BC79" s="111" t="s">
        <v>428</v>
      </c>
      <c r="BD79" s="112">
        <v>607</v>
      </c>
      <c r="BE79" s="112">
        <v>3125</v>
      </c>
      <c r="BF79" s="112">
        <v>2863</v>
      </c>
      <c r="BQ79" s="46"/>
      <c r="CC79" s="4"/>
      <c r="CO79" s="4"/>
    </row>
    <row r="80" spans="1:93" x14ac:dyDescent="0.3">
      <c r="A80" s="9"/>
      <c r="B80" t="s">
        <v>148</v>
      </c>
      <c r="C80" s="99">
        <v>190</v>
      </c>
      <c r="D80" s="109">
        <v>820</v>
      </c>
      <c r="E80" s="110">
        <v>279.77585366</v>
      </c>
      <c r="F80" s="100">
        <v>208.66086193000001</v>
      </c>
      <c r="G80" s="100">
        <v>375.12798314000003</v>
      </c>
      <c r="H80" s="100">
        <v>5.1091970000000001E-11</v>
      </c>
      <c r="I80" s="102">
        <v>231.70731706999999</v>
      </c>
      <c r="J80" s="100">
        <v>200.99585354000001</v>
      </c>
      <c r="K80" s="100">
        <v>267.11138483000002</v>
      </c>
      <c r="L80" s="100">
        <v>0.37427734969999998</v>
      </c>
      <c r="M80" s="100">
        <v>0.27914143899999999</v>
      </c>
      <c r="N80" s="100">
        <v>0.50183711529999997</v>
      </c>
      <c r="O80" s="109">
        <v>1869</v>
      </c>
      <c r="P80" s="109">
        <v>869</v>
      </c>
      <c r="Q80" s="110">
        <v>2568.4926077</v>
      </c>
      <c r="R80" s="100">
        <v>1997.2374837</v>
      </c>
      <c r="S80" s="100">
        <v>3303.1396263000001</v>
      </c>
      <c r="T80" s="100">
        <v>5.4355559999999998E-10</v>
      </c>
      <c r="U80" s="102">
        <v>2150.7479862</v>
      </c>
      <c r="V80" s="100">
        <v>2055.4188703999998</v>
      </c>
      <c r="W80" s="100">
        <v>2250.4984101999999</v>
      </c>
      <c r="X80" s="100">
        <v>2.2177994284000002</v>
      </c>
      <c r="Y80" s="100">
        <v>1.7245415216</v>
      </c>
      <c r="Z80" s="100">
        <v>2.8521402605000001</v>
      </c>
      <c r="AA80" s="109">
        <v>1996</v>
      </c>
      <c r="AB80" s="109">
        <v>915</v>
      </c>
      <c r="AC80" s="110">
        <v>2573.9072119000002</v>
      </c>
      <c r="AD80" s="100">
        <v>2000.0494398000001</v>
      </c>
      <c r="AE80" s="100">
        <v>3312.417285</v>
      </c>
      <c r="AF80" s="100">
        <v>1.3384969999999999E-10</v>
      </c>
      <c r="AG80" s="102">
        <v>2181.4207649999998</v>
      </c>
      <c r="AH80" s="100">
        <v>2087.7905894999999</v>
      </c>
      <c r="AI80" s="100">
        <v>2279.2499296000001</v>
      </c>
      <c r="AJ80" s="100">
        <v>2.2855910466</v>
      </c>
      <c r="AK80" s="100">
        <v>1.7760139415</v>
      </c>
      <c r="AL80" s="100">
        <v>2.9413769286</v>
      </c>
      <c r="AM80" s="100">
        <v>0.9874837662</v>
      </c>
      <c r="AN80" s="100">
        <v>1.0021080863</v>
      </c>
      <c r="AO80" s="100">
        <v>0.77028223969999998</v>
      </c>
      <c r="AP80" s="100">
        <v>1.3037047526000001</v>
      </c>
      <c r="AQ80" s="100">
        <v>9.0911780000000004E-47</v>
      </c>
      <c r="AR80" s="100">
        <v>9.1805371122999997</v>
      </c>
      <c r="AS80" s="100">
        <v>6.7835574696999998</v>
      </c>
      <c r="AT80" s="100">
        <v>12.424492908</v>
      </c>
      <c r="AU80" s="99">
        <v>1</v>
      </c>
      <c r="AV80" s="99">
        <v>2</v>
      </c>
      <c r="AW80" s="99">
        <v>3</v>
      </c>
      <c r="AX80" s="99" t="s">
        <v>227</v>
      </c>
      <c r="AY80" s="99" t="s">
        <v>28</v>
      </c>
      <c r="AZ80" s="99" t="s">
        <v>28</v>
      </c>
      <c r="BA80" s="99" t="s">
        <v>28</v>
      </c>
      <c r="BB80" s="99" t="s">
        <v>28</v>
      </c>
      <c r="BC80" s="111" t="s">
        <v>229</v>
      </c>
      <c r="BD80" s="112">
        <v>190</v>
      </c>
      <c r="BE80" s="112">
        <v>1869</v>
      </c>
      <c r="BF80" s="112">
        <v>1996</v>
      </c>
    </row>
    <row r="81" spans="1:93" x14ac:dyDescent="0.3">
      <c r="A81" s="9"/>
      <c r="B81" t="s">
        <v>195</v>
      </c>
      <c r="C81" s="99">
        <v>246</v>
      </c>
      <c r="D81" s="109">
        <v>382</v>
      </c>
      <c r="E81" s="110">
        <v>711.00911985000005</v>
      </c>
      <c r="F81" s="100">
        <v>536.93737864000002</v>
      </c>
      <c r="G81" s="100">
        <v>941.51383126999997</v>
      </c>
      <c r="H81" s="100">
        <v>0.72677231450000002</v>
      </c>
      <c r="I81" s="102">
        <v>643.97905759000002</v>
      </c>
      <c r="J81" s="100">
        <v>568.33069954999996</v>
      </c>
      <c r="K81" s="100">
        <v>729.69668354999999</v>
      </c>
      <c r="L81" s="100">
        <v>0.95117075159999998</v>
      </c>
      <c r="M81" s="100">
        <v>0.71830179910000003</v>
      </c>
      <c r="N81" s="100">
        <v>1.2595343624999999</v>
      </c>
      <c r="O81" s="109">
        <v>942</v>
      </c>
      <c r="P81" s="109">
        <v>412</v>
      </c>
      <c r="Q81" s="110">
        <v>2799.5039019000001</v>
      </c>
      <c r="R81" s="100">
        <v>2160.0672241000002</v>
      </c>
      <c r="S81" s="100">
        <v>3628.2306444000001</v>
      </c>
      <c r="T81" s="100">
        <v>2.5319880000000001E-11</v>
      </c>
      <c r="U81" s="102">
        <v>2286.4077670000001</v>
      </c>
      <c r="V81" s="100">
        <v>2144.9641691000002</v>
      </c>
      <c r="W81" s="100">
        <v>2437.1784631</v>
      </c>
      <c r="X81" s="100">
        <v>2.4172692321000002</v>
      </c>
      <c r="Y81" s="100">
        <v>1.8651390472</v>
      </c>
      <c r="Z81" s="100">
        <v>3.1328444649999998</v>
      </c>
      <c r="AA81" s="109">
        <v>1238</v>
      </c>
      <c r="AB81" s="109">
        <v>460</v>
      </c>
      <c r="AC81" s="110">
        <v>3544.2715137999999</v>
      </c>
      <c r="AD81" s="100">
        <v>2742.7564622999998</v>
      </c>
      <c r="AE81" s="100">
        <v>4580.0131130999998</v>
      </c>
      <c r="AF81" s="100">
        <v>1.862234E-18</v>
      </c>
      <c r="AG81" s="102">
        <v>2691.3043478</v>
      </c>
      <c r="AH81" s="100">
        <v>2545.4864874</v>
      </c>
      <c r="AI81" s="100">
        <v>2845.4753652999998</v>
      </c>
      <c r="AJ81" s="100">
        <v>3.1472600105000001</v>
      </c>
      <c r="AK81" s="100">
        <v>2.4355266517</v>
      </c>
      <c r="AL81" s="100">
        <v>4.0669830351999998</v>
      </c>
      <c r="AM81" s="100">
        <v>9.1943584499999995E-2</v>
      </c>
      <c r="AN81" s="100">
        <v>1.2660355685</v>
      </c>
      <c r="AO81" s="100">
        <v>0.96227459950000005</v>
      </c>
      <c r="AP81" s="100">
        <v>1.6656846823</v>
      </c>
      <c r="AQ81" s="100">
        <v>1.607077E-19</v>
      </c>
      <c r="AR81" s="100">
        <v>3.9373670797</v>
      </c>
      <c r="AS81" s="100">
        <v>2.9249571122</v>
      </c>
      <c r="AT81" s="100">
        <v>5.3002006271999997</v>
      </c>
      <c r="AU81" s="99" t="s">
        <v>28</v>
      </c>
      <c r="AV81" s="99">
        <v>2</v>
      </c>
      <c r="AW81" s="99">
        <v>3</v>
      </c>
      <c r="AX81" s="99" t="s">
        <v>227</v>
      </c>
      <c r="AY81" s="99" t="s">
        <v>28</v>
      </c>
      <c r="AZ81" s="99" t="s">
        <v>28</v>
      </c>
      <c r="BA81" s="99" t="s">
        <v>28</v>
      </c>
      <c r="BB81" s="99" t="s">
        <v>28</v>
      </c>
      <c r="BC81" s="111" t="s">
        <v>428</v>
      </c>
      <c r="BD81" s="112">
        <v>246</v>
      </c>
      <c r="BE81" s="112">
        <v>942</v>
      </c>
      <c r="BF81" s="112">
        <v>1238</v>
      </c>
      <c r="BQ81" s="46"/>
      <c r="CC81" s="4"/>
      <c r="CO81" s="4"/>
    </row>
    <row r="82" spans="1:93" x14ac:dyDescent="0.3">
      <c r="A82" s="9"/>
      <c r="B82" t="s">
        <v>194</v>
      </c>
      <c r="C82" s="99">
        <v>5308</v>
      </c>
      <c r="D82" s="109">
        <v>1708</v>
      </c>
      <c r="E82" s="110">
        <v>3835.9141303000001</v>
      </c>
      <c r="F82" s="100">
        <v>2997.0027445000001</v>
      </c>
      <c r="G82" s="100">
        <v>4909.6508977000003</v>
      </c>
      <c r="H82" s="100">
        <v>1.432522E-38</v>
      </c>
      <c r="I82" s="102">
        <v>3107.7283372000002</v>
      </c>
      <c r="J82" s="100">
        <v>3025.2391339999999</v>
      </c>
      <c r="K82" s="100">
        <v>3192.4667737999998</v>
      </c>
      <c r="L82" s="100">
        <v>5.1315928648</v>
      </c>
      <c r="M82" s="100">
        <v>4.0093175647999999</v>
      </c>
      <c r="N82" s="100">
        <v>6.5680118634999998</v>
      </c>
      <c r="O82" s="109">
        <v>7985</v>
      </c>
      <c r="P82" s="109">
        <v>1954</v>
      </c>
      <c r="Q82" s="110">
        <v>4583.5418227</v>
      </c>
      <c r="R82" s="100">
        <v>3573.9535234999998</v>
      </c>
      <c r="S82" s="100">
        <v>5878.3236833999999</v>
      </c>
      <c r="T82" s="100">
        <v>2.2969540000000001E-27</v>
      </c>
      <c r="U82" s="102">
        <v>4086.4892528</v>
      </c>
      <c r="V82" s="100">
        <v>3997.8335108000001</v>
      </c>
      <c r="W82" s="100">
        <v>4177.1110197999997</v>
      </c>
      <c r="X82" s="100">
        <v>3.9577207285</v>
      </c>
      <c r="Y82" s="100">
        <v>3.0859781560999999</v>
      </c>
      <c r="Z82" s="100">
        <v>5.0757175106999997</v>
      </c>
      <c r="AA82" s="109">
        <v>9946</v>
      </c>
      <c r="AB82" s="109">
        <v>2239</v>
      </c>
      <c r="AC82" s="110">
        <v>5000.6420121000001</v>
      </c>
      <c r="AD82" s="100">
        <v>3905.0260164000001</v>
      </c>
      <c r="AE82" s="100">
        <v>6403.6501749999998</v>
      </c>
      <c r="AF82" s="100">
        <v>3.2692639999999999E-32</v>
      </c>
      <c r="AG82" s="102">
        <v>4442.1616793000003</v>
      </c>
      <c r="AH82" s="100">
        <v>4355.7131382999996</v>
      </c>
      <c r="AI82" s="100">
        <v>4530.3259785</v>
      </c>
      <c r="AJ82" s="100">
        <v>4.4404951963999997</v>
      </c>
      <c r="AK82" s="100">
        <v>3.4676046047</v>
      </c>
      <c r="AL82" s="100">
        <v>5.6863454277000001</v>
      </c>
      <c r="AM82" s="100">
        <v>0.50427525240000004</v>
      </c>
      <c r="AN82" s="100">
        <v>1.0909995383</v>
      </c>
      <c r="AO82" s="100">
        <v>0.84490419189999999</v>
      </c>
      <c r="AP82" s="100">
        <v>1.4087751059</v>
      </c>
      <c r="AQ82" s="100">
        <v>0.17132483109999999</v>
      </c>
      <c r="AR82" s="100">
        <v>1.1949020930000001</v>
      </c>
      <c r="AS82" s="100">
        <v>0.92583434279999999</v>
      </c>
      <c r="AT82" s="100">
        <v>1.5421668281000001</v>
      </c>
      <c r="AU82" s="99">
        <v>1</v>
      </c>
      <c r="AV82" s="99">
        <v>2</v>
      </c>
      <c r="AW82" s="99">
        <v>3</v>
      </c>
      <c r="AX82" s="99" t="s">
        <v>28</v>
      </c>
      <c r="AY82" s="99" t="s">
        <v>28</v>
      </c>
      <c r="AZ82" s="99" t="s">
        <v>28</v>
      </c>
      <c r="BA82" s="99" t="s">
        <v>28</v>
      </c>
      <c r="BB82" s="99" t="s">
        <v>28</v>
      </c>
      <c r="BC82" s="111" t="s">
        <v>230</v>
      </c>
      <c r="BD82" s="112">
        <v>5308</v>
      </c>
      <c r="BE82" s="112">
        <v>7985</v>
      </c>
      <c r="BF82" s="112">
        <v>9946</v>
      </c>
      <c r="BQ82" s="46"/>
      <c r="CC82" s="4"/>
      <c r="CO82" s="4"/>
    </row>
    <row r="83" spans="1:93" x14ac:dyDescent="0.3">
      <c r="A83" s="9"/>
      <c r="B83" t="s">
        <v>196</v>
      </c>
      <c r="C83" s="99">
        <v>451</v>
      </c>
      <c r="D83" s="109">
        <v>849</v>
      </c>
      <c r="E83" s="110">
        <v>685.79229065000004</v>
      </c>
      <c r="F83" s="100">
        <v>521.64018383999996</v>
      </c>
      <c r="G83" s="100">
        <v>901.60052941000004</v>
      </c>
      <c r="H83" s="100">
        <v>0.53702959179999998</v>
      </c>
      <c r="I83" s="102">
        <v>531.21319199000004</v>
      </c>
      <c r="J83" s="100">
        <v>484.38126424000001</v>
      </c>
      <c r="K83" s="100">
        <v>582.57301877999998</v>
      </c>
      <c r="L83" s="100">
        <v>0.91743628919999998</v>
      </c>
      <c r="M83" s="100">
        <v>0.69783758299999998</v>
      </c>
      <c r="N83" s="100">
        <v>1.2061393156</v>
      </c>
      <c r="O83" s="109">
        <v>2515</v>
      </c>
      <c r="P83" s="109">
        <v>957</v>
      </c>
      <c r="Q83" s="110">
        <v>3188.2861455000002</v>
      </c>
      <c r="R83" s="100">
        <v>2473.6227525999998</v>
      </c>
      <c r="S83" s="100">
        <v>4109.4255519999997</v>
      </c>
      <c r="T83" s="100">
        <v>5.2655040000000001E-15</v>
      </c>
      <c r="U83" s="102">
        <v>2628.0041796999999</v>
      </c>
      <c r="V83" s="100">
        <v>2527.2771115</v>
      </c>
      <c r="W83" s="100">
        <v>2732.7458224000002</v>
      </c>
      <c r="X83" s="100">
        <v>2.7529684803999999</v>
      </c>
      <c r="Y83" s="100">
        <v>2.1358827782000001</v>
      </c>
      <c r="Z83" s="100">
        <v>3.5483386687</v>
      </c>
      <c r="AA83" s="109">
        <v>2934</v>
      </c>
      <c r="AB83" s="109">
        <v>1010</v>
      </c>
      <c r="AC83" s="110">
        <v>3411.2044359000001</v>
      </c>
      <c r="AD83" s="100">
        <v>2654.2855325</v>
      </c>
      <c r="AE83" s="100">
        <v>4383.9728475000002</v>
      </c>
      <c r="AF83" s="100">
        <v>4.8087579999999999E-18</v>
      </c>
      <c r="AG83" s="102">
        <v>2904.950495</v>
      </c>
      <c r="AH83" s="100">
        <v>2801.7163936000002</v>
      </c>
      <c r="AI83" s="100">
        <v>3011.9884360999999</v>
      </c>
      <c r="AJ83" s="100">
        <v>3.0290984387000002</v>
      </c>
      <c r="AK83" s="100">
        <v>2.3569657911999999</v>
      </c>
      <c r="AL83" s="100">
        <v>3.892902216</v>
      </c>
      <c r="AM83" s="100">
        <v>0.61574216469999998</v>
      </c>
      <c r="AN83" s="100">
        <v>1.0699179057999999</v>
      </c>
      <c r="AO83" s="100">
        <v>0.82173716379999995</v>
      </c>
      <c r="AP83" s="100">
        <v>1.3930541000000001</v>
      </c>
      <c r="AQ83" s="100">
        <v>5.1969300000000002E-26</v>
      </c>
      <c r="AR83" s="100">
        <v>4.6490550986999999</v>
      </c>
      <c r="AS83" s="100">
        <v>3.4942778249000002</v>
      </c>
      <c r="AT83" s="100">
        <v>6.1854593118999999</v>
      </c>
      <c r="AU83" s="99" t="s">
        <v>28</v>
      </c>
      <c r="AV83" s="99">
        <v>2</v>
      </c>
      <c r="AW83" s="99">
        <v>3</v>
      </c>
      <c r="AX83" s="99" t="s">
        <v>227</v>
      </c>
      <c r="AY83" s="99" t="s">
        <v>28</v>
      </c>
      <c r="AZ83" s="99" t="s">
        <v>28</v>
      </c>
      <c r="BA83" s="99" t="s">
        <v>28</v>
      </c>
      <c r="BB83" s="99" t="s">
        <v>28</v>
      </c>
      <c r="BC83" s="111" t="s">
        <v>428</v>
      </c>
      <c r="BD83" s="112">
        <v>451</v>
      </c>
      <c r="BE83" s="112">
        <v>2515</v>
      </c>
      <c r="BF83" s="112">
        <v>2934</v>
      </c>
      <c r="BQ83" s="46"/>
      <c r="CC83" s="4"/>
      <c r="CO83" s="4"/>
    </row>
    <row r="84" spans="1:93" s="3" customFormat="1" x14ac:dyDescent="0.3">
      <c r="A84" s="9" t="s">
        <v>233</v>
      </c>
      <c r="B84" s="3" t="s">
        <v>98</v>
      </c>
      <c r="C84" s="105">
        <v>11566</v>
      </c>
      <c r="D84" s="106">
        <v>19073</v>
      </c>
      <c r="E84" s="101">
        <v>735.90215451999995</v>
      </c>
      <c r="F84" s="107">
        <v>577.77851568999995</v>
      </c>
      <c r="G84" s="107">
        <v>937.30030854999995</v>
      </c>
      <c r="H84" s="107">
        <v>0.89910119190000004</v>
      </c>
      <c r="I84" s="108">
        <v>606.40696272000002</v>
      </c>
      <c r="J84" s="107">
        <v>595.45557187999998</v>
      </c>
      <c r="K84" s="107">
        <v>617.55976735000002</v>
      </c>
      <c r="L84" s="107">
        <v>0.9844720495</v>
      </c>
      <c r="M84" s="107">
        <v>0.77293808149999998</v>
      </c>
      <c r="N84" s="107">
        <v>1.253897614</v>
      </c>
      <c r="O84" s="106">
        <v>13702</v>
      </c>
      <c r="P84" s="106">
        <v>23242</v>
      </c>
      <c r="Q84" s="101">
        <v>767.90929806999998</v>
      </c>
      <c r="R84" s="107">
        <v>603.12705540000002</v>
      </c>
      <c r="S84" s="107">
        <v>977.71221632000004</v>
      </c>
      <c r="T84" s="107">
        <v>8.5584180000000004E-4</v>
      </c>
      <c r="U84" s="108">
        <v>589.53618448999998</v>
      </c>
      <c r="V84" s="107">
        <v>579.74724234999996</v>
      </c>
      <c r="W84" s="107">
        <v>599.49041139999997</v>
      </c>
      <c r="X84" s="107">
        <v>0.66306159389999997</v>
      </c>
      <c r="Y84" s="107">
        <v>0.52077815400000005</v>
      </c>
      <c r="Z84" s="107">
        <v>0.84421874060000002</v>
      </c>
      <c r="AA84" s="106">
        <v>16025</v>
      </c>
      <c r="AB84" s="106">
        <v>27776</v>
      </c>
      <c r="AC84" s="101">
        <v>649.25226054999996</v>
      </c>
      <c r="AD84" s="107">
        <v>510.19716492999999</v>
      </c>
      <c r="AE84" s="107">
        <v>826.20705642999997</v>
      </c>
      <c r="AF84" s="107">
        <v>7.5179395000000002E-6</v>
      </c>
      <c r="AG84" s="108">
        <v>576.93692395999994</v>
      </c>
      <c r="AH84" s="107">
        <v>568.07312902000001</v>
      </c>
      <c r="AI84" s="107">
        <v>585.93902304000005</v>
      </c>
      <c r="AJ84" s="107">
        <v>0.57652628149999996</v>
      </c>
      <c r="AK84" s="107">
        <v>0.45304743959999999</v>
      </c>
      <c r="AL84" s="107">
        <v>0.73365948940000003</v>
      </c>
      <c r="AM84" s="107">
        <v>0.1747907575</v>
      </c>
      <c r="AN84" s="107">
        <v>0.84548040010000003</v>
      </c>
      <c r="AO84" s="107">
        <v>0.66345922329999996</v>
      </c>
      <c r="AP84" s="107">
        <v>1.0774393992</v>
      </c>
      <c r="AQ84" s="107">
        <v>0.73160172459999995</v>
      </c>
      <c r="AR84" s="107">
        <v>1.0434937489</v>
      </c>
      <c r="AS84" s="107">
        <v>0.81815230979999998</v>
      </c>
      <c r="AT84" s="107">
        <v>1.3309003605</v>
      </c>
      <c r="AU84" s="105" t="s">
        <v>28</v>
      </c>
      <c r="AV84" s="105">
        <v>2</v>
      </c>
      <c r="AW84" s="105">
        <v>3</v>
      </c>
      <c r="AX84" s="105" t="s">
        <v>28</v>
      </c>
      <c r="AY84" s="105" t="s">
        <v>28</v>
      </c>
      <c r="AZ84" s="105" t="s">
        <v>28</v>
      </c>
      <c r="BA84" s="105" t="s">
        <v>28</v>
      </c>
      <c r="BB84" s="105" t="s">
        <v>28</v>
      </c>
      <c r="BC84" s="103" t="s">
        <v>231</v>
      </c>
      <c r="BD84" s="104">
        <v>11566</v>
      </c>
      <c r="BE84" s="104">
        <v>13702</v>
      </c>
      <c r="BF84" s="104">
        <v>16025</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9">
        <v>12890</v>
      </c>
      <c r="D85" s="109">
        <v>17098</v>
      </c>
      <c r="E85" s="110">
        <v>831.04991172999996</v>
      </c>
      <c r="F85" s="100">
        <v>653.06227203000003</v>
      </c>
      <c r="G85" s="100">
        <v>1057.546861</v>
      </c>
      <c r="H85" s="100">
        <v>0.38894482019999999</v>
      </c>
      <c r="I85" s="102">
        <v>753.88934377999999</v>
      </c>
      <c r="J85" s="100">
        <v>740.98648420999996</v>
      </c>
      <c r="K85" s="100">
        <v>767.01688192999995</v>
      </c>
      <c r="L85" s="100">
        <v>1.1117584108</v>
      </c>
      <c r="M85" s="100">
        <v>0.87365086430000005</v>
      </c>
      <c r="N85" s="100">
        <v>1.4147605347000001</v>
      </c>
      <c r="O85" s="109">
        <v>12926</v>
      </c>
      <c r="P85" s="109">
        <v>18222</v>
      </c>
      <c r="Q85" s="110">
        <v>751.47636553999996</v>
      </c>
      <c r="R85" s="100">
        <v>590.52338611000005</v>
      </c>
      <c r="S85" s="100">
        <v>956.29866867999999</v>
      </c>
      <c r="T85" s="100">
        <v>4.3633220000000001E-4</v>
      </c>
      <c r="U85" s="102">
        <v>709.36230929999999</v>
      </c>
      <c r="V85" s="100">
        <v>697.23830540999995</v>
      </c>
      <c r="W85" s="100">
        <v>721.69713274000003</v>
      </c>
      <c r="X85" s="100">
        <v>0.64887235759999995</v>
      </c>
      <c r="Y85" s="100">
        <v>0.50989534650000001</v>
      </c>
      <c r="Z85" s="100">
        <v>0.82572892539999998</v>
      </c>
      <c r="AA85" s="109">
        <v>13366</v>
      </c>
      <c r="AB85" s="109">
        <v>18892</v>
      </c>
      <c r="AC85" s="110">
        <v>697.03739771000005</v>
      </c>
      <c r="AD85" s="100">
        <v>547.81158508999999</v>
      </c>
      <c r="AE85" s="100">
        <v>886.91284928000005</v>
      </c>
      <c r="AF85" s="100">
        <v>9.5065300000000006E-5</v>
      </c>
      <c r="AG85" s="102">
        <v>707.49523608000004</v>
      </c>
      <c r="AH85" s="100">
        <v>695.60214404999999</v>
      </c>
      <c r="AI85" s="100">
        <v>719.59167083</v>
      </c>
      <c r="AJ85" s="100">
        <v>0.6189587674</v>
      </c>
      <c r="AK85" s="100">
        <v>0.48644848130000001</v>
      </c>
      <c r="AL85" s="100">
        <v>0.78756532410000002</v>
      </c>
      <c r="AM85" s="100">
        <v>0.54211456319999995</v>
      </c>
      <c r="AN85" s="100">
        <v>0.92755731210000003</v>
      </c>
      <c r="AO85" s="100">
        <v>0.72834828669999996</v>
      </c>
      <c r="AP85" s="100">
        <v>1.1812515837999999</v>
      </c>
      <c r="AQ85" s="100">
        <v>0.41474526639999998</v>
      </c>
      <c r="AR85" s="100">
        <v>0.90424937770000002</v>
      </c>
      <c r="AS85" s="100">
        <v>0.70997163480000003</v>
      </c>
      <c r="AT85" s="100">
        <v>1.1516895844999999</v>
      </c>
      <c r="AU85" s="99" t="s">
        <v>28</v>
      </c>
      <c r="AV85" s="99">
        <v>2</v>
      </c>
      <c r="AW85" s="99">
        <v>3</v>
      </c>
      <c r="AX85" s="99" t="s">
        <v>28</v>
      </c>
      <c r="AY85" s="99" t="s">
        <v>28</v>
      </c>
      <c r="AZ85" s="99" t="s">
        <v>28</v>
      </c>
      <c r="BA85" s="99" t="s">
        <v>28</v>
      </c>
      <c r="BB85" s="99" t="s">
        <v>28</v>
      </c>
      <c r="BC85" s="111" t="s">
        <v>231</v>
      </c>
      <c r="BD85" s="112">
        <v>12890</v>
      </c>
      <c r="BE85" s="112">
        <v>12926</v>
      </c>
      <c r="BF85" s="112">
        <v>13366</v>
      </c>
    </row>
    <row r="86" spans="1:93" x14ac:dyDescent="0.3">
      <c r="A86" s="9"/>
      <c r="B86" t="s">
        <v>100</v>
      </c>
      <c r="C86" s="99">
        <v>15032</v>
      </c>
      <c r="D86" s="109">
        <v>19961</v>
      </c>
      <c r="E86" s="110">
        <v>845.15970735999997</v>
      </c>
      <c r="F86" s="100">
        <v>664.10746862999997</v>
      </c>
      <c r="G86" s="100">
        <v>1075.5712963000001</v>
      </c>
      <c r="H86" s="100">
        <v>0.31819425559999998</v>
      </c>
      <c r="I86" s="102">
        <v>753.06848353999999</v>
      </c>
      <c r="J86" s="100">
        <v>741.12564697000005</v>
      </c>
      <c r="K86" s="100">
        <v>765.20377242999996</v>
      </c>
      <c r="L86" s="100">
        <v>1.1306341530999999</v>
      </c>
      <c r="M86" s="100">
        <v>0.88842686039999996</v>
      </c>
      <c r="N86" s="100">
        <v>1.438873187</v>
      </c>
      <c r="O86" s="109">
        <v>16485</v>
      </c>
      <c r="P86" s="109">
        <v>20664</v>
      </c>
      <c r="Q86" s="110">
        <v>780.10392286000001</v>
      </c>
      <c r="R86" s="100">
        <v>613.12917166</v>
      </c>
      <c r="S86" s="100">
        <v>992.55125769999995</v>
      </c>
      <c r="T86" s="100">
        <v>1.3024349E-3</v>
      </c>
      <c r="U86" s="102">
        <v>797.76422763999994</v>
      </c>
      <c r="V86" s="100">
        <v>785.67864519</v>
      </c>
      <c r="W86" s="100">
        <v>810.03571474</v>
      </c>
      <c r="X86" s="100">
        <v>0.67359120640000003</v>
      </c>
      <c r="Y86" s="100">
        <v>0.52941461550000002</v>
      </c>
      <c r="Z86" s="100">
        <v>0.85703171010000001</v>
      </c>
      <c r="AA86" s="109">
        <v>15716</v>
      </c>
      <c r="AB86" s="109">
        <v>22239</v>
      </c>
      <c r="AC86" s="110">
        <v>670.65774185999999</v>
      </c>
      <c r="AD86" s="100">
        <v>527.12879206000002</v>
      </c>
      <c r="AE86" s="100">
        <v>853.26738641999998</v>
      </c>
      <c r="AF86" s="100">
        <v>2.4607300000000001E-5</v>
      </c>
      <c r="AG86" s="102">
        <v>706.68645173000004</v>
      </c>
      <c r="AH86" s="100">
        <v>695.72385760999998</v>
      </c>
      <c r="AI86" s="100">
        <v>717.82178458999999</v>
      </c>
      <c r="AJ86" s="100">
        <v>0.59553402820000001</v>
      </c>
      <c r="AK86" s="100">
        <v>0.46808247089999999</v>
      </c>
      <c r="AL86" s="100">
        <v>0.7576886571</v>
      </c>
      <c r="AM86" s="100">
        <v>0.219945427</v>
      </c>
      <c r="AN86" s="100">
        <v>0.85970307570000004</v>
      </c>
      <c r="AO86" s="100">
        <v>0.67522927040000003</v>
      </c>
      <c r="AP86" s="100">
        <v>1.0945754438999999</v>
      </c>
      <c r="AQ86" s="100">
        <v>0.51613231940000004</v>
      </c>
      <c r="AR86" s="100">
        <v>0.92302545430000005</v>
      </c>
      <c r="AS86" s="100">
        <v>0.72478872080000001</v>
      </c>
      <c r="AT86" s="100">
        <v>1.1754818541000001</v>
      </c>
      <c r="AU86" s="99" t="s">
        <v>28</v>
      </c>
      <c r="AV86" s="99">
        <v>2</v>
      </c>
      <c r="AW86" s="99">
        <v>3</v>
      </c>
      <c r="AX86" s="99" t="s">
        <v>28</v>
      </c>
      <c r="AY86" s="99" t="s">
        <v>28</v>
      </c>
      <c r="AZ86" s="99" t="s">
        <v>28</v>
      </c>
      <c r="BA86" s="99" t="s">
        <v>28</v>
      </c>
      <c r="BB86" s="99" t="s">
        <v>28</v>
      </c>
      <c r="BC86" s="111" t="s">
        <v>231</v>
      </c>
      <c r="BD86" s="112">
        <v>15032</v>
      </c>
      <c r="BE86" s="112">
        <v>16485</v>
      </c>
      <c r="BF86" s="112">
        <v>15716</v>
      </c>
    </row>
    <row r="87" spans="1:93" x14ac:dyDescent="0.3">
      <c r="A87" s="9"/>
      <c r="B87" t="s">
        <v>101</v>
      </c>
      <c r="C87" s="99">
        <v>12789</v>
      </c>
      <c r="D87" s="109">
        <v>20150</v>
      </c>
      <c r="E87" s="110">
        <v>726.51968676000001</v>
      </c>
      <c r="F87" s="100">
        <v>570.59525690999999</v>
      </c>
      <c r="G87" s="100">
        <v>925.05300185999999</v>
      </c>
      <c r="H87" s="100">
        <v>0.81726271500000003</v>
      </c>
      <c r="I87" s="102">
        <v>634.68982630000005</v>
      </c>
      <c r="J87" s="100">
        <v>623.78463378000004</v>
      </c>
      <c r="K87" s="100">
        <v>645.78566671999999</v>
      </c>
      <c r="L87" s="100">
        <v>0.97192041169999999</v>
      </c>
      <c r="M87" s="100">
        <v>0.76332849209999998</v>
      </c>
      <c r="N87" s="100">
        <v>1.2375134642000001</v>
      </c>
      <c r="O87" s="109">
        <v>14583</v>
      </c>
      <c r="P87" s="109">
        <v>22985</v>
      </c>
      <c r="Q87" s="110">
        <v>742.52837242999999</v>
      </c>
      <c r="R87" s="100">
        <v>583.28122685000005</v>
      </c>
      <c r="S87" s="100">
        <v>945.25309314000003</v>
      </c>
      <c r="T87" s="100">
        <v>3.0729349999999999E-4</v>
      </c>
      <c r="U87" s="102">
        <v>634.45725473000005</v>
      </c>
      <c r="V87" s="100">
        <v>624.24298227999998</v>
      </c>
      <c r="W87" s="100">
        <v>644.83865979999996</v>
      </c>
      <c r="X87" s="100">
        <v>0.64114609280000001</v>
      </c>
      <c r="Y87" s="100">
        <v>0.50364200680000004</v>
      </c>
      <c r="Z87" s="100">
        <v>0.81619147489999999</v>
      </c>
      <c r="AA87" s="109">
        <v>14717</v>
      </c>
      <c r="AB87" s="109">
        <v>26101</v>
      </c>
      <c r="AC87" s="110">
        <v>637.82995499000003</v>
      </c>
      <c r="AD87" s="100">
        <v>501.10855748</v>
      </c>
      <c r="AE87" s="100">
        <v>811.85412902999997</v>
      </c>
      <c r="AF87" s="100">
        <v>3.8652572999999998E-6</v>
      </c>
      <c r="AG87" s="102">
        <v>563.84812841999997</v>
      </c>
      <c r="AH87" s="100">
        <v>554.81169518000002</v>
      </c>
      <c r="AI87" s="100">
        <v>573.03174156</v>
      </c>
      <c r="AJ87" s="100">
        <v>0.56638344519999995</v>
      </c>
      <c r="AK87" s="100">
        <v>0.44497689239999999</v>
      </c>
      <c r="AL87" s="100">
        <v>0.72091430489999997</v>
      </c>
      <c r="AM87" s="100">
        <v>0.2192821798</v>
      </c>
      <c r="AN87" s="100">
        <v>0.85899741839999999</v>
      </c>
      <c r="AO87" s="100">
        <v>0.67402567199999996</v>
      </c>
      <c r="AP87" s="100">
        <v>1.0947306540999999</v>
      </c>
      <c r="AQ87" s="100">
        <v>0.8603569136</v>
      </c>
      <c r="AR87" s="100">
        <v>1.0220347583</v>
      </c>
      <c r="AS87" s="100">
        <v>0.80169001949999996</v>
      </c>
      <c r="AT87" s="100">
        <v>1.3029413136000001</v>
      </c>
      <c r="AU87" s="99" t="s">
        <v>28</v>
      </c>
      <c r="AV87" s="99">
        <v>2</v>
      </c>
      <c r="AW87" s="99">
        <v>3</v>
      </c>
      <c r="AX87" s="99" t="s">
        <v>28</v>
      </c>
      <c r="AY87" s="99" t="s">
        <v>28</v>
      </c>
      <c r="AZ87" s="99" t="s">
        <v>28</v>
      </c>
      <c r="BA87" s="99" t="s">
        <v>28</v>
      </c>
      <c r="BB87" s="99" t="s">
        <v>28</v>
      </c>
      <c r="BC87" s="111" t="s">
        <v>231</v>
      </c>
      <c r="BD87" s="112">
        <v>12789</v>
      </c>
      <c r="BE87" s="112">
        <v>14583</v>
      </c>
      <c r="BF87" s="112">
        <v>14717</v>
      </c>
    </row>
    <row r="88" spans="1:93" x14ac:dyDescent="0.3">
      <c r="A88" s="9"/>
      <c r="B88" t="s">
        <v>102</v>
      </c>
      <c r="C88" s="99">
        <v>7475</v>
      </c>
      <c r="D88" s="109">
        <v>8069</v>
      </c>
      <c r="E88" s="110">
        <v>915.23297103000004</v>
      </c>
      <c r="F88" s="100">
        <v>718.73003061999998</v>
      </c>
      <c r="G88" s="100">
        <v>1165.4604032</v>
      </c>
      <c r="H88" s="100">
        <v>0.1006764529</v>
      </c>
      <c r="I88" s="102">
        <v>926.38492998000004</v>
      </c>
      <c r="J88" s="100">
        <v>905.62046967000003</v>
      </c>
      <c r="K88" s="100">
        <v>947.62548687000003</v>
      </c>
      <c r="L88" s="100">
        <v>1.2243764652</v>
      </c>
      <c r="M88" s="100">
        <v>0.96149959870000001</v>
      </c>
      <c r="N88" s="100">
        <v>1.5591246535000001</v>
      </c>
      <c r="O88" s="109">
        <v>7968</v>
      </c>
      <c r="P88" s="109">
        <v>8252</v>
      </c>
      <c r="Q88" s="110">
        <v>923.46736907000002</v>
      </c>
      <c r="R88" s="100">
        <v>725.38130564999994</v>
      </c>
      <c r="S88" s="100">
        <v>1175.6464843000001</v>
      </c>
      <c r="T88" s="100">
        <v>6.6050844499999997E-2</v>
      </c>
      <c r="U88" s="102">
        <v>965.58410082</v>
      </c>
      <c r="V88" s="100">
        <v>944.61381490999997</v>
      </c>
      <c r="W88" s="100">
        <v>987.01992396000003</v>
      </c>
      <c r="X88" s="100">
        <v>0.79738029889999995</v>
      </c>
      <c r="Y88" s="100">
        <v>0.62634022779999998</v>
      </c>
      <c r="Z88" s="100">
        <v>1.0151277419</v>
      </c>
      <c r="AA88" s="109">
        <v>8251</v>
      </c>
      <c r="AB88" s="109">
        <v>8416</v>
      </c>
      <c r="AC88" s="110">
        <v>910.64327275999995</v>
      </c>
      <c r="AD88" s="100">
        <v>715.33605465999995</v>
      </c>
      <c r="AE88" s="100">
        <v>1159.2749517</v>
      </c>
      <c r="AF88" s="100">
        <v>8.4608041699999997E-2</v>
      </c>
      <c r="AG88" s="102">
        <v>980.39448669000001</v>
      </c>
      <c r="AH88" s="100">
        <v>959.46692378</v>
      </c>
      <c r="AI88" s="100">
        <v>1001.7785143999999</v>
      </c>
      <c r="AJ88" s="100">
        <v>0.80863758460000001</v>
      </c>
      <c r="AK88" s="100">
        <v>0.63520770069999999</v>
      </c>
      <c r="AL88" s="100">
        <v>1.0294187910000001</v>
      </c>
      <c r="AM88" s="100">
        <v>0.91008691529999997</v>
      </c>
      <c r="AN88" s="100">
        <v>0.98611310289999998</v>
      </c>
      <c r="AO88" s="100">
        <v>0.77360749829999997</v>
      </c>
      <c r="AP88" s="100">
        <v>1.2569927952</v>
      </c>
      <c r="AQ88" s="100">
        <v>0.94240372309999998</v>
      </c>
      <c r="AR88" s="100">
        <v>1.0089970514</v>
      </c>
      <c r="AS88" s="100">
        <v>0.7913437753</v>
      </c>
      <c r="AT88" s="100">
        <v>1.2865142575999999</v>
      </c>
      <c r="AU88" s="99" t="s">
        <v>28</v>
      </c>
      <c r="AV88" s="99" t="s">
        <v>28</v>
      </c>
      <c r="AW88" s="99" t="s">
        <v>28</v>
      </c>
      <c r="AX88" s="99" t="s">
        <v>28</v>
      </c>
      <c r="AY88" s="99" t="s">
        <v>28</v>
      </c>
      <c r="AZ88" s="99" t="s">
        <v>28</v>
      </c>
      <c r="BA88" s="99" t="s">
        <v>28</v>
      </c>
      <c r="BB88" s="99" t="s">
        <v>28</v>
      </c>
      <c r="BC88" s="111" t="s">
        <v>28</v>
      </c>
      <c r="BD88" s="112">
        <v>7475</v>
      </c>
      <c r="BE88" s="112">
        <v>7968</v>
      </c>
      <c r="BF88" s="112">
        <v>8251</v>
      </c>
    </row>
    <row r="89" spans="1:93" x14ac:dyDescent="0.3">
      <c r="A89" s="9"/>
      <c r="B89" t="s">
        <v>150</v>
      </c>
      <c r="C89" s="99">
        <v>13098</v>
      </c>
      <c r="D89" s="109">
        <v>20046</v>
      </c>
      <c r="E89" s="110">
        <v>753.91823055999998</v>
      </c>
      <c r="F89" s="100">
        <v>592.34963159999995</v>
      </c>
      <c r="G89" s="100">
        <v>959.55609332999995</v>
      </c>
      <c r="H89" s="100">
        <v>0.9446917051</v>
      </c>
      <c r="I89" s="102">
        <v>653.39718646999995</v>
      </c>
      <c r="J89" s="100">
        <v>642.30264418000002</v>
      </c>
      <c r="K89" s="100">
        <v>664.68336564000003</v>
      </c>
      <c r="L89" s="100">
        <v>1.0085735189</v>
      </c>
      <c r="M89" s="100">
        <v>0.79243096680000003</v>
      </c>
      <c r="N89" s="100">
        <v>1.283670863</v>
      </c>
      <c r="O89" s="109">
        <v>16906</v>
      </c>
      <c r="P89" s="109">
        <v>22558</v>
      </c>
      <c r="Q89" s="110">
        <v>803.59406188000003</v>
      </c>
      <c r="R89" s="100">
        <v>631.57717402000003</v>
      </c>
      <c r="S89" s="100">
        <v>1022.4616133</v>
      </c>
      <c r="T89" s="100">
        <v>2.9419088999999999E-3</v>
      </c>
      <c r="U89" s="102">
        <v>749.44587286000001</v>
      </c>
      <c r="V89" s="100">
        <v>738.23346798</v>
      </c>
      <c r="W89" s="100">
        <v>760.82857349000005</v>
      </c>
      <c r="X89" s="100">
        <v>0.69387408230000003</v>
      </c>
      <c r="Y89" s="100">
        <v>0.54534379089999996</v>
      </c>
      <c r="Z89" s="100">
        <v>0.88285820829999995</v>
      </c>
      <c r="AA89" s="109">
        <v>17419</v>
      </c>
      <c r="AB89" s="109">
        <v>24467</v>
      </c>
      <c r="AC89" s="110">
        <v>709.64034570000001</v>
      </c>
      <c r="AD89" s="100">
        <v>557.76743810999994</v>
      </c>
      <c r="AE89" s="100">
        <v>902.86629486000004</v>
      </c>
      <c r="AF89" s="100">
        <v>1.7093889999999999E-4</v>
      </c>
      <c r="AG89" s="102">
        <v>711.93852945000003</v>
      </c>
      <c r="AH89" s="100">
        <v>701.44411387000002</v>
      </c>
      <c r="AI89" s="100">
        <v>722.58995362999997</v>
      </c>
      <c r="AJ89" s="100">
        <v>0.63014999650000003</v>
      </c>
      <c r="AK89" s="100">
        <v>0.49528912959999999</v>
      </c>
      <c r="AL89" s="100">
        <v>0.80173174479999998</v>
      </c>
      <c r="AM89" s="100">
        <v>0.31299462259999999</v>
      </c>
      <c r="AN89" s="100">
        <v>0.88308311289999997</v>
      </c>
      <c r="AO89" s="100">
        <v>0.69359556410000001</v>
      </c>
      <c r="AP89" s="100">
        <v>1.1243379063000001</v>
      </c>
      <c r="AQ89" s="100">
        <v>0.60513563209999999</v>
      </c>
      <c r="AR89" s="100">
        <v>1.0658902109999999</v>
      </c>
      <c r="AS89" s="100">
        <v>0.83687298840000002</v>
      </c>
      <c r="AT89" s="100">
        <v>1.357579893</v>
      </c>
      <c r="AU89" s="99" t="s">
        <v>28</v>
      </c>
      <c r="AV89" s="99">
        <v>2</v>
      </c>
      <c r="AW89" s="99">
        <v>3</v>
      </c>
      <c r="AX89" s="99" t="s">
        <v>28</v>
      </c>
      <c r="AY89" s="99" t="s">
        <v>28</v>
      </c>
      <c r="AZ89" s="99" t="s">
        <v>28</v>
      </c>
      <c r="BA89" s="99" t="s">
        <v>28</v>
      </c>
      <c r="BB89" s="99" t="s">
        <v>28</v>
      </c>
      <c r="BC89" s="111" t="s">
        <v>231</v>
      </c>
      <c r="BD89" s="112">
        <v>13098</v>
      </c>
      <c r="BE89" s="112">
        <v>16906</v>
      </c>
      <c r="BF89" s="112">
        <v>17419</v>
      </c>
    </row>
    <row r="90" spans="1:93" x14ac:dyDescent="0.3">
      <c r="A90" s="9"/>
      <c r="B90" t="s">
        <v>151</v>
      </c>
      <c r="C90" s="99">
        <v>11723</v>
      </c>
      <c r="D90" s="109">
        <v>13815</v>
      </c>
      <c r="E90" s="110">
        <v>886.92753574999995</v>
      </c>
      <c r="F90" s="100">
        <v>696.63880846999996</v>
      </c>
      <c r="G90" s="100">
        <v>1129.1941306000001</v>
      </c>
      <c r="H90" s="100">
        <v>0.16515075539999999</v>
      </c>
      <c r="I90" s="102">
        <v>848.57039450000002</v>
      </c>
      <c r="J90" s="100">
        <v>833.34769427000003</v>
      </c>
      <c r="K90" s="100">
        <v>864.07116666000002</v>
      </c>
      <c r="L90" s="100">
        <v>1.1865101406</v>
      </c>
      <c r="M90" s="100">
        <v>0.93194649760000003</v>
      </c>
      <c r="N90" s="100">
        <v>1.5106085138000001</v>
      </c>
      <c r="O90" s="109">
        <v>11884</v>
      </c>
      <c r="P90" s="109">
        <v>14077</v>
      </c>
      <c r="Q90" s="110">
        <v>848.63202956999999</v>
      </c>
      <c r="R90" s="100">
        <v>666.70970218000002</v>
      </c>
      <c r="S90" s="100">
        <v>1080.1947522999999</v>
      </c>
      <c r="T90" s="100">
        <v>1.15413427E-2</v>
      </c>
      <c r="U90" s="102">
        <v>844.21396603999995</v>
      </c>
      <c r="V90" s="100">
        <v>829.17143037999995</v>
      </c>
      <c r="W90" s="100">
        <v>859.52939808999997</v>
      </c>
      <c r="X90" s="100">
        <v>0.7327627202</v>
      </c>
      <c r="Y90" s="100">
        <v>0.57567944400000004</v>
      </c>
      <c r="Z90" s="100">
        <v>0.93270866230000005</v>
      </c>
      <c r="AA90" s="109">
        <v>12305</v>
      </c>
      <c r="AB90" s="109">
        <v>14128</v>
      </c>
      <c r="AC90" s="110">
        <v>839.39741921999996</v>
      </c>
      <c r="AD90" s="100">
        <v>659.56786639999996</v>
      </c>
      <c r="AE90" s="100">
        <v>1068.2570562999999</v>
      </c>
      <c r="AF90" s="100">
        <v>1.6896037900000001E-2</v>
      </c>
      <c r="AG90" s="102">
        <v>870.96545865999997</v>
      </c>
      <c r="AH90" s="100">
        <v>855.71169091000002</v>
      </c>
      <c r="AI90" s="100">
        <v>886.49113742999998</v>
      </c>
      <c r="AJ90" s="100">
        <v>0.74537233400000003</v>
      </c>
      <c r="AK90" s="100">
        <v>0.58568638490000002</v>
      </c>
      <c r="AL90" s="100">
        <v>0.94859626330000002</v>
      </c>
      <c r="AM90" s="100">
        <v>0.9294583729</v>
      </c>
      <c r="AN90" s="100">
        <v>0.98911823970000001</v>
      </c>
      <c r="AO90" s="100">
        <v>0.77632585350000005</v>
      </c>
      <c r="AP90" s="100">
        <v>1.2602374219000001</v>
      </c>
      <c r="AQ90" s="100">
        <v>0.72141814159999995</v>
      </c>
      <c r="AR90" s="100">
        <v>0.95682228300000005</v>
      </c>
      <c r="AS90" s="100">
        <v>0.75069675790000001</v>
      </c>
      <c r="AT90" s="100">
        <v>1.2195455374999999</v>
      </c>
      <c r="AU90" s="99" t="s">
        <v>28</v>
      </c>
      <c r="AV90" s="99" t="s">
        <v>28</v>
      </c>
      <c r="AW90" s="99" t="s">
        <v>28</v>
      </c>
      <c r="AX90" s="99" t="s">
        <v>28</v>
      </c>
      <c r="AY90" s="99" t="s">
        <v>28</v>
      </c>
      <c r="AZ90" s="99" t="s">
        <v>28</v>
      </c>
      <c r="BA90" s="99" t="s">
        <v>28</v>
      </c>
      <c r="BB90" s="99" t="s">
        <v>28</v>
      </c>
      <c r="BC90" s="111" t="s">
        <v>28</v>
      </c>
      <c r="BD90" s="112">
        <v>11723</v>
      </c>
      <c r="BE90" s="112">
        <v>11884</v>
      </c>
      <c r="BF90" s="112">
        <v>12305</v>
      </c>
    </row>
    <row r="91" spans="1:93" x14ac:dyDescent="0.3">
      <c r="A91" s="9"/>
      <c r="B91" t="s">
        <v>103</v>
      </c>
      <c r="C91" s="99">
        <v>10519</v>
      </c>
      <c r="D91" s="109">
        <v>16686</v>
      </c>
      <c r="E91" s="110">
        <v>723.55543322000005</v>
      </c>
      <c r="F91" s="100">
        <v>568.09274714000003</v>
      </c>
      <c r="G91" s="100">
        <v>921.56160693000004</v>
      </c>
      <c r="H91" s="100">
        <v>0.79185643409999995</v>
      </c>
      <c r="I91" s="102">
        <v>630.40872588000002</v>
      </c>
      <c r="J91" s="100">
        <v>618.47599071000002</v>
      </c>
      <c r="K91" s="100">
        <v>642.57168852999996</v>
      </c>
      <c r="L91" s="100">
        <v>0.96795490520000005</v>
      </c>
      <c r="M91" s="100">
        <v>0.75998069530000001</v>
      </c>
      <c r="N91" s="100">
        <v>1.2328427608000001</v>
      </c>
      <c r="O91" s="109">
        <v>13088</v>
      </c>
      <c r="P91" s="109">
        <v>18204</v>
      </c>
      <c r="Q91" s="110">
        <v>843.42752793</v>
      </c>
      <c r="R91" s="100">
        <v>662.54712079000001</v>
      </c>
      <c r="S91" s="100">
        <v>1073.6896630000001</v>
      </c>
      <c r="T91" s="100">
        <v>1.00341189E-2</v>
      </c>
      <c r="U91" s="102">
        <v>718.96286529999998</v>
      </c>
      <c r="V91" s="100">
        <v>706.75040898999998</v>
      </c>
      <c r="W91" s="100">
        <v>731.38634955999999</v>
      </c>
      <c r="X91" s="100">
        <v>0.72826882339999999</v>
      </c>
      <c r="Y91" s="100">
        <v>0.5720852072</v>
      </c>
      <c r="Z91" s="100">
        <v>0.92709175560000001</v>
      </c>
      <c r="AA91" s="109">
        <v>14377</v>
      </c>
      <c r="AB91" s="109">
        <v>20210</v>
      </c>
      <c r="AC91" s="110">
        <v>775.22127294999996</v>
      </c>
      <c r="AD91" s="100">
        <v>609.13029840000002</v>
      </c>
      <c r="AE91" s="100">
        <v>986.60011431999999</v>
      </c>
      <c r="AF91" s="100">
        <v>2.4028227E-3</v>
      </c>
      <c r="AG91" s="102">
        <v>711.38050469999996</v>
      </c>
      <c r="AH91" s="100">
        <v>699.84673594000003</v>
      </c>
      <c r="AI91" s="100">
        <v>723.10435482000003</v>
      </c>
      <c r="AJ91" s="100">
        <v>0.68838487739999998</v>
      </c>
      <c r="AK91" s="100">
        <v>0.54089858010000003</v>
      </c>
      <c r="AL91" s="100">
        <v>0.87608612210000003</v>
      </c>
      <c r="AM91" s="100">
        <v>0.49528881590000001</v>
      </c>
      <c r="AN91" s="100">
        <v>0.91913205019999999</v>
      </c>
      <c r="AO91" s="100">
        <v>0.72130582430000001</v>
      </c>
      <c r="AP91" s="100">
        <v>1.171214341</v>
      </c>
      <c r="AQ91" s="100">
        <v>0.21653748919999999</v>
      </c>
      <c r="AR91" s="100">
        <v>1.1656709206</v>
      </c>
      <c r="AS91" s="100">
        <v>0.91408426480000005</v>
      </c>
      <c r="AT91" s="100">
        <v>1.4865026643999999</v>
      </c>
      <c r="AU91" s="99" t="s">
        <v>28</v>
      </c>
      <c r="AV91" s="99" t="s">
        <v>28</v>
      </c>
      <c r="AW91" s="99">
        <v>3</v>
      </c>
      <c r="AX91" s="99" t="s">
        <v>28</v>
      </c>
      <c r="AY91" s="99" t="s">
        <v>28</v>
      </c>
      <c r="AZ91" s="99" t="s">
        <v>28</v>
      </c>
      <c r="BA91" s="99" t="s">
        <v>28</v>
      </c>
      <c r="BB91" s="99" t="s">
        <v>28</v>
      </c>
      <c r="BC91" s="111">
        <v>-3</v>
      </c>
      <c r="BD91" s="112">
        <v>10519</v>
      </c>
      <c r="BE91" s="112">
        <v>13088</v>
      </c>
      <c r="BF91" s="112">
        <v>14377</v>
      </c>
    </row>
    <row r="92" spans="1:93" x14ac:dyDescent="0.3">
      <c r="A92" s="9"/>
      <c r="B92" t="s">
        <v>113</v>
      </c>
      <c r="C92" s="99">
        <v>8907</v>
      </c>
      <c r="D92" s="109">
        <v>11872</v>
      </c>
      <c r="E92" s="110">
        <v>862.48014906000003</v>
      </c>
      <c r="F92" s="100">
        <v>677.31981198000005</v>
      </c>
      <c r="G92" s="100">
        <v>1098.2581557000001</v>
      </c>
      <c r="H92" s="100">
        <v>0.24593581580000001</v>
      </c>
      <c r="I92" s="102">
        <v>750.25269542000001</v>
      </c>
      <c r="J92" s="100">
        <v>734.83256143000006</v>
      </c>
      <c r="K92" s="100">
        <v>765.99641405</v>
      </c>
      <c r="L92" s="100">
        <v>1.1538050198000001</v>
      </c>
      <c r="M92" s="100">
        <v>0.90610201280000002</v>
      </c>
      <c r="N92" s="100">
        <v>1.4692231171000001</v>
      </c>
      <c r="O92" s="109">
        <v>10087</v>
      </c>
      <c r="P92" s="109">
        <v>12984</v>
      </c>
      <c r="Q92" s="110">
        <v>815.41067765000003</v>
      </c>
      <c r="R92" s="100">
        <v>640.55781198</v>
      </c>
      <c r="S92" s="100">
        <v>1037.9930754</v>
      </c>
      <c r="T92" s="100">
        <v>4.3814835999999996E-3</v>
      </c>
      <c r="U92" s="102">
        <v>776.87923597999998</v>
      </c>
      <c r="V92" s="100">
        <v>761.86546206000003</v>
      </c>
      <c r="W92" s="100">
        <v>792.18888026000002</v>
      </c>
      <c r="X92" s="100">
        <v>0.70407729789999995</v>
      </c>
      <c r="Y92" s="100">
        <v>0.55309824330000001</v>
      </c>
      <c r="Z92" s="100">
        <v>0.89626905769999998</v>
      </c>
      <c r="AA92" s="109">
        <v>10993</v>
      </c>
      <c r="AB92" s="109">
        <v>13804</v>
      </c>
      <c r="AC92" s="110">
        <v>818.52676193000002</v>
      </c>
      <c r="AD92" s="100">
        <v>643.09104778999995</v>
      </c>
      <c r="AE92" s="100">
        <v>1041.8214688</v>
      </c>
      <c r="AF92" s="100">
        <v>9.5323183999999998E-3</v>
      </c>
      <c r="AG92" s="102">
        <v>796.36337293999998</v>
      </c>
      <c r="AH92" s="100">
        <v>781.61485631999994</v>
      </c>
      <c r="AI92" s="100">
        <v>811.39018357999998</v>
      </c>
      <c r="AJ92" s="100">
        <v>0.72683950289999999</v>
      </c>
      <c r="AK92" s="100">
        <v>0.57105521680000004</v>
      </c>
      <c r="AL92" s="100">
        <v>0.92512185769999999</v>
      </c>
      <c r="AM92" s="100">
        <v>0.97540050119999999</v>
      </c>
      <c r="AN92" s="100">
        <v>1.0038214906</v>
      </c>
      <c r="AO92" s="100">
        <v>0.78771263170000005</v>
      </c>
      <c r="AP92" s="100">
        <v>1.2792197870999999</v>
      </c>
      <c r="AQ92" s="100">
        <v>0.65062478300000004</v>
      </c>
      <c r="AR92" s="100">
        <v>0.94542544370000003</v>
      </c>
      <c r="AS92" s="100">
        <v>0.74156794910000001</v>
      </c>
      <c r="AT92" s="100">
        <v>1.2053234917</v>
      </c>
      <c r="AU92" s="99" t="s">
        <v>28</v>
      </c>
      <c r="AV92" s="99">
        <v>2</v>
      </c>
      <c r="AW92" s="99" t="s">
        <v>28</v>
      </c>
      <c r="AX92" s="99" t="s">
        <v>28</v>
      </c>
      <c r="AY92" s="99" t="s">
        <v>28</v>
      </c>
      <c r="AZ92" s="99" t="s">
        <v>28</v>
      </c>
      <c r="BA92" s="99" t="s">
        <v>28</v>
      </c>
      <c r="BB92" s="99" t="s">
        <v>28</v>
      </c>
      <c r="BC92" s="111">
        <v>-2</v>
      </c>
      <c r="BD92" s="112">
        <v>8907</v>
      </c>
      <c r="BE92" s="112">
        <v>10087</v>
      </c>
      <c r="BF92" s="112">
        <v>10993</v>
      </c>
    </row>
    <row r="93" spans="1:93" x14ac:dyDescent="0.3">
      <c r="A93" s="9"/>
      <c r="B93" t="s">
        <v>112</v>
      </c>
      <c r="C93" s="99">
        <v>1593</v>
      </c>
      <c r="D93" s="109">
        <v>2773</v>
      </c>
      <c r="E93" s="110">
        <v>643.82098166000003</v>
      </c>
      <c r="F93" s="100">
        <v>502.57742722</v>
      </c>
      <c r="G93" s="100">
        <v>824.75939819999996</v>
      </c>
      <c r="H93" s="100">
        <v>0.23732280659999999</v>
      </c>
      <c r="I93" s="102">
        <v>574.46808510999995</v>
      </c>
      <c r="J93" s="100">
        <v>546.93934254999999</v>
      </c>
      <c r="K93" s="100">
        <v>603.38241397000002</v>
      </c>
      <c r="L93" s="100">
        <v>0.86128809029999998</v>
      </c>
      <c r="M93" s="100">
        <v>0.67233588970000002</v>
      </c>
      <c r="N93" s="100">
        <v>1.1033431144000001</v>
      </c>
      <c r="O93" s="109">
        <v>2067</v>
      </c>
      <c r="P93" s="109">
        <v>2896</v>
      </c>
      <c r="Q93" s="110">
        <v>834.57535155000005</v>
      </c>
      <c r="R93" s="100">
        <v>652.77888363</v>
      </c>
      <c r="S93" s="100">
        <v>1067.0014530999999</v>
      </c>
      <c r="T93" s="100">
        <v>8.9558105999999991E-3</v>
      </c>
      <c r="U93" s="102">
        <v>713.74309391999998</v>
      </c>
      <c r="V93" s="100">
        <v>683.62744764000001</v>
      </c>
      <c r="W93" s="100">
        <v>745.18541624</v>
      </c>
      <c r="X93" s="100">
        <v>0.72062529289999999</v>
      </c>
      <c r="Y93" s="100">
        <v>0.56365069170000004</v>
      </c>
      <c r="Z93" s="100">
        <v>0.921316731</v>
      </c>
      <c r="AA93" s="109">
        <v>2314</v>
      </c>
      <c r="AB93" s="109">
        <v>3374</v>
      </c>
      <c r="AC93" s="110">
        <v>776.46082014000001</v>
      </c>
      <c r="AD93" s="100">
        <v>606.77123013000005</v>
      </c>
      <c r="AE93" s="100">
        <v>993.60578628999997</v>
      </c>
      <c r="AF93" s="100">
        <v>3.1247625999999999E-3</v>
      </c>
      <c r="AG93" s="102">
        <v>685.83283935999998</v>
      </c>
      <c r="AH93" s="100">
        <v>658.45070942999996</v>
      </c>
      <c r="AI93" s="100">
        <v>714.35367416999998</v>
      </c>
      <c r="AJ93" s="100">
        <v>0.6894855768</v>
      </c>
      <c r="AK93" s="100">
        <v>0.53880376279999997</v>
      </c>
      <c r="AL93" s="100">
        <v>0.88230705389999997</v>
      </c>
      <c r="AM93" s="100">
        <v>0.57451680449999998</v>
      </c>
      <c r="AN93" s="100">
        <v>0.93036634579999999</v>
      </c>
      <c r="AO93" s="100">
        <v>0.72313749500000002</v>
      </c>
      <c r="AP93" s="100">
        <v>1.1969805790000001</v>
      </c>
      <c r="AQ93" s="100">
        <v>4.4423307699999998E-2</v>
      </c>
      <c r="AR93" s="100">
        <v>1.2962847985999999</v>
      </c>
      <c r="AS93" s="100">
        <v>1.0064902774</v>
      </c>
      <c r="AT93" s="100">
        <v>1.6695186399999999</v>
      </c>
      <c r="AU93" s="99" t="s">
        <v>28</v>
      </c>
      <c r="AV93" s="99" t="s">
        <v>28</v>
      </c>
      <c r="AW93" s="99">
        <v>3</v>
      </c>
      <c r="AX93" s="99" t="s">
        <v>28</v>
      </c>
      <c r="AY93" s="99" t="s">
        <v>28</v>
      </c>
      <c r="AZ93" s="99" t="s">
        <v>28</v>
      </c>
      <c r="BA93" s="99" t="s">
        <v>28</v>
      </c>
      <c r="BB93" s="99" t="s">
        <v>28</v>
      </c>
      <c r="BC93" s="111">
        <v>-3</v>
      </c>
      <c r="BD93" s="112">
        <v>1593</v>
      </c>
      <c r="BE93" s="112">
        <v>2067</v>
      </c>
      <c r="BF93" s="112">
        <v>2314</v>
      </c>
    </row>
    <row r="94" spans="1:93" x14ac:dyDescent="0.3">
      <c r="A94" s="9"/>
      <c r="B94" t="s">
        <v>114</v>
      </c>
      <c r="C94" s="99">
        <v>17408</v>
      </c>
      <c r="D94" s="109">
        <v>19113</v>
      </c>
      <c r="E94" s="110">
        <v>990.44316747000005</v>
      </c>
      <c r="F94" s="100">
        <v>778.39214370000002</v>
      </c>
      <c r="G94" s="100">
        <v>1260.2615223</v>
      </c>
      <c r="H94" s="100">
        <v>2.2061471999999999E-2</v>
      </c>
      <c r="I94" s="102">
        <v>910.79370061999998</v>
      </c>
      <c r="J94" s="100">
        <v>897.36382676000005</v>
      </c>
      <c r="K94" s="100">
        <v>924.42456489000006</v>
      </c>
      <c r="L94" s="100">
        <v>1.3249908414</v>
      </c>
      <c r="M94" s="100">
        <v>1.0413141262000001</v>
      </c>
      <c r="N94" s="100">
        <v>1.6859472907999999</v>
      </c>
      <c r="O94" s="109">
        <v>19329</v>
      </c>
      <c r="P94" s="109">
        <v>20815</v>
      </c>
      <c r="Q94" s="110">
        <v>995.16398977999995</v>
      </c>
      <c r="R94" s="100">
        <v>782.23758306000002</v>
      </c>
      <c r="S94" s="100">
        <v>1266.0493282</v>
      </c>
      <c r="T94" s="100">
        <v>0.21697525500000001</v>
      </c>
      <c r="U94" s="102">
        <v>928.60917606999999</v>
      </c>
      <c r="V94" s="100">
        <v>915.60991330000002</v>
      </c>
      <c r="W94" s="100">
        <v>941.79299433000006</v>
      </c>
      <c r="X94" s="100">
        <v>0.85928770870000004</v>
      </c>
      <c r="Y94" s="100">
        <v>0.67543354389999999</v>
      </c>
      <c r="Z94" s="100">
        <v>1.0931872913</v>
      </c>
      <c r="AA94" s="109">
        <v>20551</v>
      </c>
      <c r="AB94" s="109">
        <v>22894</v>
      </c>
      <c r="AC94" s="110">
        <v>924.59992680000005</v>
      </c>
      <c r="AD94" s="100">
        <v>726.81565817000001</v>
      </c>
      <c r="AE94" s="100">
        <v>1176.2061192000001</v>
      </c>
      <c r="AF94" s="100">
        <v>0.1083205772</v>
      </c>
      <c r="AG94" s="102">
        <v>897.65877522000005</v>
      </c>
      <c r="AH94" s="100">
        <v>885.46951242</v>
      </c>
      <c r="AI94" s="100">
        <v>910.01583389999996</v>
      </c>
      <c r="AJ94" s="100">
        <v>0.82103088440000005</v>
      </c>
      <c r="AK94" s="100">
        <v>0.64540141660000006</v>
      </c>
      <c r="AL94" s="100">
        <v>1.0444534140999999</v>
      </c>
      <c r="AM94" s="100">
        <v>0.55026497959999998</v>
      </c>
      <c r="AN94" s="100">
        <v>0.9290930302</v>
      </c>
      <c r="AO94" s="100">
        <v>0.72989536970000002</v>
      </c>
      <c r="AP94" s="100">
        <v>1.1826542469000001</v>
      </c>
      <c r="AQ94" s="100">
        <v>0.96921999790000002</v>
      </c>
      <c r="AR94" s="100">
        <v>1.0047663737999999</v>
      </c>
      <c r="AS94" s="100">
        <v>0.78917071270000005</v>
      </c>
      <c r="AT94" s="100">
        <v>1.2792611909</v>
      </c>
      <c r="AU94" s="99" t="s">
        <v>28</v>
      </c>
      <c r="AV94" s="99" t="s">
        <v>28</v>
      </c>
      <c r="AW94" s="99" t="s">
        <v>28</v>
      </c>
      <c r="AX94" s="99" t="s">
        <v>28</v>
      </c>
      <c r="AY94" s="99" t="s">
        <v>28</v>
      </c>
      <c r="AZ94" s="99" t="s">
        <v>28</v>
      </c>
      <c r="BA94" s="99" t="s">
        <v>28</v>
      </c>
      <c r="BB94" s="99" t="s">
        <v>28</v>
      </c>
      <c r="BC94" s="111" t="s">
        <v>28</v>
      </c>
      <c r="BD94" s="112">
        <v>17408</v>
      </c>
      <c r="BE94" s="112">
        <v>19329</v>
      </c>
      <c r="BF94" s="112">
        <v>20551</v>
      </c>
    </row>
    <row r="95" spans="1:93" x14ac:dyDescent="0.3">
      <c r="A95" s="9"/>
      <c r="B95" t="s">
        <v>104</v>
      </c>
      <c r="C95" s="99">
        <v>15770</v>
      </c>
      <c r="D95" s="109">
        <v>18681</v>
      </c>
      <c r="E95" s="110">
        <v>901.73893266000005</v>
      </c>
      <c r="F95" s="100">
        <v>708.70920512999999</v>
      </c>
      <c r="G95" s="100">
        <v>1147.3437861</v>
      </c>
      <c r="H95" s="100">
        <v>0.1269438823</v>
      </c>
      <c r="I95" s="102">
        <v>844.17322412999999</v>
      </c>
      <c r="J95" s="100">
        <v>831.10010833000001</v>
      </c>
      <c r="K95" s="100">
        <v>857.45197865</v>
      </c>
      <c r="L95" s="100">
        <v>1.2063244681</v>
      </c>
      <c r="M95" s="100">
        <v>0.94809398140000001</v>
      </c>
      <c r="N95" s="100">
        <v>1.5348886826999999</v>
      </c>
      <c r="O95" s="109">
        <v>15585</v>
      </c>
      <c r="P95" s="109">
        <v>19472</v>
      </c>
      <c r="Q95" s="110">
        <v>836.73906555999997</v>
      </c>
      <c r="R95" s="100">
        <v>657.69839574000002</v>
      </c>
      <c r="S95" s="100">
        <v>1064.5187344000001</v>
      </c>
      <c r="T95" s="100">
        <v>8.1436241999999995E-3</v>
      </c>
      <c r="U95" s="102">
        <v>800.38003287000004</v>
      </c>
      <c r="V95" s="100">
        <v>787.91233638999995</v>
      </c>
      <c r="W95" s="100">
        <v>813.04501456000003</v>
      </c>
      <c r="X95" s="100">
        <v>0.72249358080000003</v>
      </c>
      <c r="Y95" s="100">
        <v>0.56789851049999995</v>
      </c>
      <c r="Z95" s="100">
        <v>0.91917299409999997</v>
      </c>
      <c r="AA95" s="109">
        <v>14616</v>
      </c>
      <c r="AB95" s="109">
        <v>20882</v>
      </c>
      <c r="AC95" s="110">
        <v>733.78846921000002</v>
      </c>
      <c r="AD95" s="100">
        <v>576.72054377999996</v>
      </c>
      <c r="AE95" s="100">
        <v>933.63332266999998</v>
      </c>
      <c r="AF95" s="100">
        <v>4.9127120000000001E-4</v>
      </c>
      <c r="AG95" s="102">
        <v>699.93295661000002</v>
      </c>
      <c r="AH95" s="100">
        <v>688.67720101999998</v>
      </c>
      <c r="AI95" s="100">
        <v>711.37267652000003</v>
      </c>
      <c r="AJ95" s="100">
        <v>0.65159316840000003</v>
      </c>
      <c r="AK95" s="100">
        <v>0.51211920349999995</v>
      </c>
      <c r="AL95" s="100">
        <v>0.82905240459999996</v>
      </c>
      <c r="AM95" s="100">
        <v>0.28659936730000002</v>
      </c>
      <c r="AN95" s="100">
        <v>0.87696212520000005</v>
      </c>
      <c r="AO95" s="100">
        <v>0.68882086210000004</v>
      </c>
      <c r="AP95" s="100">
        <v>1.1164914007</v>
      </c>
      <c r="AQ95" s="100">
        <v>0.54372136179999997</v>
      </c>
      <c r="AR95" s="100">
        <v>0.9279172</v>
      </c>
      <c r="AS95" s="100">
        <v>0.72884022120000003</v>
      </c>
      <c r="AT95" s="100">
        <v>1.1813704912</v>
      </c>
      <c r="AU95" s="99" t="s">
        <v>28</v>
      </c>
      <c r="AV95" s="99" t="s">
        <v>28</v>
      </c>
      <c r="AW95" s="99">
        <v>3</v>
      </c>
      <c r="AX95" s="99" t="s">
        <v>28</v>
      </c>
      <c r="AY95" s="99" t="s">
        <v>28</v>
      </c>
      <c r="AZ95" s="99" t="s">
        <v>28</v>
      </c>
      <c r="BA95" s="99" t="s">
        <v>28</v>
      </c>
      <c r="BB95" s="99" t="s">
        <v>28</v>
      </c>
      <c r="BC95" s="111">
        <v>-3</v>
      </c>
      <c r="BD95" s="112">
        <v>15770</v>
      </c>
      <c r="BE95" s="112">
        <v>15585</v>
      </c>
      <c r="BF95" s="112">
        <v>14616</v>
      </c>
    </row>
    <row r="96" spans="1:93" x14ac:dyDescent="0.3">
      <c r="A96" s="9"/>
      <c r="B96" t="s">
        <v>105</v>
      </c>
      <c r="C96" s="99">
        <v>9348</v>
      </c>
      <c r="D96" s="109">
        <v>10027</v>
      </c>
      <c r="E96" s="110">
        <v>963.43103879</v>
      </c>
      <c r="F96" s="100">
        <v>756.72039399000005</v>
      </c>
      <c r="G96" s="100">
        <v>1226.6081024</v>
      </c>
      <c r="H96" s="100">
        <v>3.9460315000000003E-2</v>
      </c>
      <c r="I96" s="102">
        <v>932.28283634000002</v>
      </c>
      <c r="J96" s="100">
        <v>913.57420854999998</v>
      </c>
      <c r="K96" s="100">
        <v>951.37458874000004</v>
      </c>
      <c r="L96" s="100">
        <v>1.288854671</v>
      </c>
      <c r="M96" s="100">
        <v>1.0123221851999999</v>
      </c>
      <c r="N96" s="100">
        <v>1.6409265621</v>
      </c>
      <c r="O96" s="109">
        <v>9410</v>
      </c>
      <c r="P96" s="109">
        <v>10109</v>
      </c>
      <c r="Q96" s="110">
        <v>937.83940833999998</v>
      </c>
      <c r="R96" s="100">
        <v>736.63680237999995</v>
      </c>
      <c r="S96" s="100">
        <v>1193.9978467000001</v>
      </c>
      <c r="T96" s="100">
        <v>8.6825289E-2</v>
      </c>
      <c r="U96" s="102">
        <v>930.85369473000003</v>
      </c>
      <c r="V96" s="100">
        <v>912.23476599000003</v>
      </c>
      <c r="W96" s="100">
        <v>949.85264023000002</v>
      </c>
      <c r="X96" s="100">
        <v>0.80979002919999998</v>
      </c>
      <c r="Y96" s="100">
        <v>0.63605893759999999</v>
      </c>
      <c r="Z96" s="100">
        <v>1.0309734720999999</v>
      </c>
      <c r="AA96" s="109">
        <v>9569</v>
      </c>
      <c r="AB96" s="109">
        <v>10587</v>
      </c>
      <c r="AC96" s="110">
        <v>916.02282405000005</v>
      </c>
      <c r="AD96" s="100">
        <v>719.46804728999996</v>
      </c>
      <c r="AE96" s="100">
        <v>1166.2753021000001</v>
      </c>
      <c r="AF96" s="100">
        <v>9.3772331E-2</v>
      </c>
      <c r="AG96" s="102">
        <v>903.84433738999996</v>
      </c>
      <c r="AH96" s="100">
        <v>885.91497193999999</v>
      </c>
      <c r="AI96" s="100">
        <v>922.13656176999996</v>
      </c>
      <c r="AJ96" s="100">
        <v>0.81341454560000004</v>
      </c>
      <c r="AK96" s="100">
        <v>0.63887684830000002</v>
      </c>
      <c r="AL96" s="100">
        <v>1.0356349973000001</v>
      </c>
      <c r="AM96" s="100">
        <v>0.84935447019999999</v>
      </c>
      <c r="AN96" s="100">
        <v>0.97673739869999998</v>
      </c>
      <c r="AO96" s="100">
        <v>0.7661216662</v>
      </c>
      <c r="AP96" s="100">
        <v>1.2452538390000001</v>
      </c>
      <c r="AQ96" s="100">
        <v>0.82798542720000001</v>
      </c>
      <c r="AR96" s="100">
        <v>0.97343698779999999</v>
      </c>
      <c r="AS96" s="100">
        <v>0.76355836830000001</v>
      </c>
      <c r="AT96" s="100">
        <v>1.2410047594</v>
      </c>
      <c r="AU96" s="99" t="s">
        <v>28</v>
      </c>
      <c r="AV96" s="99" t="s">
        <v>28</v>
      </c>
      <c r="AW96" s="99" t="s">
        <v>28</v>
      </c>
      <c r="AX96" s="99" t="s">
        <v>28</v>
      </c>
      <c r="AY96" s="99" t="s">
        <v>28</v>
      </c>
      <c r="AZ96" s="99" t="s">
        <v>28</v>
      </c>
      <c r="BA96" s="99" t="s">
        <v>28</v>
      </c>
      <c r="BB96" s="99" t="s">
        <v>28</v>
      </c>
      <c r="BC96" s="111" t="s">
        <v>28</v>
      </c>
      <c r="BD96" s="112">
        <v>9348</v>
      </c>
      <c r="BE96" s="112">
        <v>9410</v>
      </c>
      <c r="BF96" s="112">
        <v>9569</v>
      </c>
    </row>
    <row r="97" spans="1:93" x14ac:dyDescent="0.3">
      <c r="A97" s="9"/>
      <c r="B97" t="s">
        <v>106</v>
      </c>
      <c r="C97" s="99">
        <v>3138</v>
      </c>
      <c r="D97" s="109">
        <v>5844</v>
      </c>
      <c r="E97" s="110">
        <v>700.44846337000001</v>
      </c>
      <c r="F97" s="100">
        <v>546.56114066999999</v>
      </c>
      <c r="G97" s="100">
        <v>897.66361589999997</v>
      </c>
      <c r="H97" s="100">
        <v>0.60742516940000002</v>
      </c>
      <c r="I97" s="102">
        <v>536.96098562999998</v>
      </c>
      <c r="J97" s="100">
        <v>518.49855341</v>
      </c>
      <c r="K97" s="100">
        <v>556.08081872000002</v>
      </c>
      <c r="L97" s="100">
        <v>0.93704296149999999</v>
      </c>
      <c r="M97" s="100">
        <v>0.73117623450000002</v>
      </c>
      <c r="N97" s="100">
        <v>1.2008726082000001</v>
      </c>
      <c r="O97" s="109">
        <v>3162</v>
      </c>
      <c r="P97" s="109">
        <v>5578</v>
      </c>
      <c r="Q97" s="110">
        <v>533.50927090000005</v>
      </c>
      <c r="R97" s="100">
        <v>417.35791190999998</v>
      </c>
      <c r="S97" s="100">
        <v>681.98573458999999</v>
      </c>
      <c r="T97" s="100">
        <v>6.1279400000000005E-10</v>
      </c>
      <c r="U97" s="102">
        <v>566.86984582000002</v>
      </c>
      <c r="V97" s="100">
        <v>547.45187722000003</v>
      </c>
      <c r="W97" s="100">
        <v>586.97656446999997</v>
      </c>
      <c r="X97" s="100">
        <v>0.46066574319999998</v>
      </c>
      <c r="Y97" s="100">
        <v>0.36037329280000002</v>
      </c>
      <c r="Z97" s="100">
        <v>0.58886973929999997</v>
      </c>
      <c r="AA97" s="109">
        <v>3659</v>
      </c>
      <c r="AB97" s="109">
        <v>5969</v>
      </c>
      <c r="AC97" s="110">
        <v>622.41705249999995</v>
      </c>
      <c r="AD97" s="100">
        <v>486.56940013000002</v>
      </c>
      <c r="AE97" s="100">
        <v>796.19266468000001</v>
      </c>
      <c r="AF97" s="100">
        <v>2.3611811E-6</v>
      </c>
      <c r="AG97" s="102">
        <v>613.0005026</v>
      </c>
      <c r="AH97" s="100">
        <v>593.45662249999998</v>
      </c>
      <c r="AI97" s="100">
        <v>633.18800724000005</v>
      </c>
      <c r="AJ97" s="100">
        <v>0.55269701869999999</v>
      </c>
      <c r="AK97" s="100">
        <v>0.43206633840000003</v>
      </c>
      <c r="AL97" s="100">
        <v>0.7070071591</v>
      </c>
      <c r="AM97" s="100">
        <v>0.22966453179999999</v>
      </c>
      <c r="AN97" s="100">
        <v>1.1666471164000001</v>
      </c>
      <c r="AO97" s="100">
        <v>0.90723195999999995</v>
      </c>
      <c r="AP97" s="100">
        <v>1.5002398000999999</v>
      </c>
      <c r="AQ97" s="100">
        <v>3.5157484400000001E-2</v>
      </c>
      <c r="AR97" s="100">
        <v>0.76166812949999996</v>
      </c>
      <c r="AS97" s="100">
        <v>0.5912327235</v>
      </c>
      <c r="AT97" s="100">
        <v>0.98123516590000004</v>
      </c>
      <c r="AU97" s="99" t="s">
        <v>28</v>
      </c>
      <c r="AV97" s="99">
        <v>2</v>
      </c>
      <c r="AW97" s="99">
        <v>3</v>
      </c>
      <c r="AX97" s="99" t="s">
        <v>28</v>
      </c>
      <c r="AY97" s="99" t="s">
        <v>28</v>
      </c>
      <c r="AZ97" s="99" t="s">
        <v>28</v>
      </c>
      <c r="BA97" s="99" t="s">
        <v>28</v>
      </c>
      <c r="BB97" s="99" t="s">
        <v>28</v>
      </c>
      <c r="BC97" s="111" t="s">
        <v>231</v>
      </c>
      <c r="BD97" s="112">
        <v>3138</v>
      </c>
      <c r="BE97" s="112">
        <v>3162</v>
      </c>
      <c r="BF97" s="112">
        <v>3659</v>
      </c>
    </row>
    <row r="98" spans="1:93" x14ac:dyDescent="0.3">
      <c r="A98" s="9"/>
      <c r="B98" t="s">
        <v>107</v>
      </c>
      <c r="C98" s="99">
        <v>10347</v>
      </c>
      <c r="D98" s="109">
        <v>13847</v>
      </c>
      <c r="E98" s="110">
        <v>870.70835346000001</v>
      </c>
      <c r="F98" s="100">
        <v>683.84946753999998</v>
      </c>
      <c r="G98" s="100">
        <v>1108.6256154</v>
      </c>
      <c r="H98" s="100">
        <v>0.21579338140000001</v>
      </c>
      <c r="I98" s="102">
        <v>747.23766880999995</v>
      </c>
      <c r="J98" s="100">
        <v>732.97757745000001</v>
      </c>
      <c r="K98" s="100">
        <v>761.77519049</v>
      </c>
      <c r="L98" s="100">
        <v>1.1648125119999999</v>
      </c>
      <c r="M98" s="100">
        <v>0.91483722759999997</v>
      </c>
      <c r="N98" s="100">
        <v>1.4830924532</v>
      </c>
      <c r="O98" s="109">
        <v>12322</v>
      </c>
      <c r="P98" s="109">
        <v>14921</v>
      </c>
      <c r="Q98" s="110">
        <v>893.49544564999997</v>
      </c>
      <c r="R98" s="100">
        <v>702.03226221</v>
      </c>
      <c r="S98" s="100">
        <v>1137.1758170999999</v>
      </c>
      <c r="T98" s="100">
        <v>3.5002209800000003E-2</v>
      </c>
      <c r="U98" s="102">
        <v>825.81596407999996</v>
      </c>
      <c r="V98" s="100">
        <v>811.36282043999995</v>
      </c>
      <c r="W98" s="100">
        <v>840.52656757</v>
      </c>
      <c r="X98" s="100">
        <v>0.7715006392</v>
      </c>
      <c r="Y98" s="100">
        <v>0.60617918280000005</v>
      </c>
      <c r="Z98" s="100">
        <v>0.98190972769999996</v>
      </c>
      <c r="AA98" s="109">
        <v>14151</v>
      </c>
      <c r="AB98" s="109">
        <v>16397</v>
      </c>
      <c r="AC98" s="110">
        <v>908.13866912000003</v>
      </c>
      <c r="AD98" s="100">
        <v>713.66157547</v>
      </c>
      <c r="AE98" s="100">
        <v>1155.6119464999999</v>
      </c>
      <c r="AF98" s="100">
        <v>8.0137133900000004E-2</v>
      </c>
      <c r="AG98" s="102">
        <v>863.02372385000001</v>
      </c>
      <c r="AH98" s="100">
        <v>848.92095357999995</v>
      </c>
      <c r="AI98" s="100">
        <v>877.36077757999999</v>
      </c>
      <c r="AJ98" s="100">
        <v>0.80641353410000005</v>
      </c>
      <c r="AK98" s="100">
        <v>0.6337207883</v>
      </c>
      <c r="AL98" s="100">
        <v>1.0261660972</v>
      </c>
      <c r="AM98" s="100">
        <v>0.89526287000000004</v>
      </c>
      <c r="AN98" s="100">
        <v>1.016388694</v>
      </c>
      <c r="AO98" s="100">
        <v>0.79790944060000002</v>
      </c>
      <c r="AP98" s="100">
        <v>1.2946907566000001</v>
      </c>
      <c r="AQ98" s="100">
        <v>0.83466032329999995</v>
      </c>
      <c r="AR98" s="100">
        <v>1.0261707518000001</v>
      </c>
      <c r="AS98" s="100">
        <v>0.80513187310000001</v>
      </c>
      <c r="AT98" s="100">
        <v>1.3078930880999999</v>
      </c>
      <c r="AU98" s="99" t="s">
        <v>28</v>
      </c>
      <c r="AV98" s="99" t="s">
        <v>28</v>
      </c>
      <c r="AW98" s="99" t="s">
        <v>28</v>
      </c>
      <c r="AX98" s="99" t="s">
        <v>28</v>
      </c>
      <c r="AY98" s="99" t="s">
        <v>28</v>
      </c>
      <c r="AZ98" s="99" t="s">
        <v>28</v>
      </c>
      <c r="BA98" s="99" t="s">
        <v>28</v>
      </c>
      <c r="BB98" s="99" t="s">
        <v>28</v>
      </c>
      <c r="BC98" s="111" t="s">
        <v>28</v>
      </c>
      <c r="BD98" s="112">
        <v>10347</v>
      </c>
      <c r="BE98" s="112">
        <v>12322</v>
      </c>
      <c r="BF98" s="112">
        <v>14151</v>
      </c>
    </row>
    <row r="99" spans="1:93" x14ac:dyDescent="0.3">
      <c r="A99" s="9"/>
      <c r="B99" t="s">
        <v>108</v>
      </c>
      <c r="C99" s="99">
        <v>20630</v>
      </c>
      <c r="D99" s="109">
        <v>21937</v>
      </c>
      <c r="E99" s="110">
        <v>908.31182638999996</v>
      </c>
      <c r="F99" s="100">
        <v>713.94015883999998</v>
      </c>
      <c r="G99" s="100">
        <v>1155.6015777</v>
      </c>
      <c r="H99" s="100">
        <v>0.1127485005</v>
      </c>
      <c r="I99" s="102">
        <v>940.42029448000005</v>
      </c>
      <c r="J99" s="100">
        <v>927.67468243999997</v>
      </c>
      <c r="K99" s="100">
        <v>953.34102245999998</v>
      </c>
      <c r="L99" s="100">
        <v>1.2151175258</v>
      </c>
      <c r="M99" s="100">
        <v>0.95509182439999996</v>
      </c>
      <c r="N99" s="100">
        <v>1.545935756</v>
      </c>
      <c r="O99" s="109">
        <v>21841</v>
      </c>
      <c r="P99" s="109">
        <v>22078</v>
      </c>
      <c r="Q99" s="110">
        <v>906.38034330999994</v>
      </c>
      <c r="R99" s="100">
        <v>712.53347349000001</v>
      </c>
      <c r="S99" s="100">
        <v>1152.9638358</v>
      </c>
      <c r="T99" s="100">
        <v>4.58952953E-2</v>
      </c>
      <c r="U99" s="102">
        <v>989.26533199999994</v>
      </c>
      <c r="V99" s="100">
        <v>976.23222446</v>
      </c>
      <c r="W99" s="100">
        <v>1002.472437</v>
      </c>
      <c r="X99" s="100">
        <v>0.78262627709999999</v>
      </c>
      <c r="Y99" s="100">
        <v>0.61524659459999997</v>
      </c>
      <c r="Z99" s="100">
        <v>0.99554210450000002</v>
      </c>
      <c r="AA99" s="109">
        <v>22309</v>
      </c>
      <c r="AB99" s="109">
        <v>22866</v>
      </c>
      <c r="AC99" s="110">
        <v>897.21965898999997</v>
      </c>
      <c r="AD99" s="100">
        <v>705.34979508000004</v>
      </c>
      <c r="AE99" s="100">
        <v>1141.2821299</v>
      </c>
      <c r="AF99" s="100">
        <v>6.4140714900000007E-2</v>
      </c>
      <c r="AG99" s="102">
        <v>975.64068923000002</v>
      </c>
      <c r="AH99" s="100">
        <v>962.92172925</v>
      </c>
      <c r="AI99" s="100">
        <v>988.52765035000004</v>
      </c>
      <c r="AJ99" s="100">
        <v>0.79671761669999996</v>
      </c>
      <c r="AK99" s="100">
        <v>0.62634005179999996</v>
      </c>
      <c r="AL99" s="100">
        <v>1.0134414348</v>
      </c>
      <c r="AM99" s="100">
        <v>0.93418837229999996</v>
      </c>
      <c r="AN99" s="100">
        <v>0.98989311229999999</v>
      </c>
      <c r="AO99" s="100">
        <v>0.7778143501</v>
      </c>
      <c r="AP99" s="100">
        <v>1.2597972428999999</v>
      </c>
      <c r="AQ99" s="100">
        <v>0.98620324820000005</v>
      </c>
      <c r="AR99" s="100">
        <v>0.99787354630000002</v>
      </c>
      <c r="AS99" s="100">
        <v>0.78395694199999999</v>
      </c>
      <c r="AT99" s="100">
        <v>1.2701611033</v>
      </c>
      <c r="AU99" s="99" t="s">
        <v>28</v>
      </c>
      <c r="AV99" s="99" t="s">
        <v>28</v>
      </c>
      <c r="AW99" s="99" t="s">
        <v>28</v>
      </c>
      <c r="AX99" s="99" t="s">
        <v>28</v>
      </c>
      <c r="AY99" s="99" t="s">
        <v>28</v>
      </c>
      <c r="AZ99" s="99" t="s">
        <v>28</v>
      </c>
      <c r="BA99" s="99" t="s">
        <v>28</v>
      </c>
      <c r="BB99" s="99" t="s">
        <v>28</v>
      </c>
      <c r="BC99" s="111" t="s">
        <v>28</v>
      </c>
      <c r="BD99" s="112">
        <v>20630</v>
      </c>
      <c r="BE99" s="112">
        <v>21841</v>
      </c>
      <c r="BF99" s="112">
        <v>22309</v>
      </c>
    </row>
    <row r="100" spans="1:93" x14ac:dyDescent="0.3">
      <c r="A100" s="9"/>
      <c r="B100" t="s">
        <v>109</v>
      </c>
      <c r="C100" s="99">
        <v>6188</v>
      </c>
      <c r="D100" s="109">
        <v>7607</v>
      </c>
      <c r="E100" s="110">
        <v>969.67233869999995</v>
      </c>
      <c r="F100" s="100">
        <v>760.80049710000003</v>
      </c>
      <c r="G100" s="100">
        <v>1235.8883149999999</v>
      </c>
      <c r="H100" s="100">
        <v>3.5521962900000002E-2</v>
      </c>
      <c r="I100" s="102">
        <v>813.46128566000004</v>
      </c>
      <c r="J100" s="100">
        <v>793.44374647999996</v>
      </c>
      <c r="K100" s="100">
        <v>833.98384094999994</v>
      </c>
      <c r="L100" s="100">
        <v>1.2972041305999999</v>
      </c>
      <c r="M100" s="100">
        <v>1.0177804480999999</v>
      </c>
      <c r="N100" s="100">
        <v>1.6533414054</v>
      </c>
      <c r="O100" s="109">
        <v>7805</v>
      </c>
      <c r="P100" s="109">
        <v>8045</v>
      </c>
      <c r="Q100" s="110">
        <v>1091.9967305</v>
      </c>
      <c r="R100" s="100">
        <v>857.30957906000003</v>
      </c>
      <c r="S100" s="100">
        <v>1390.9291211</v>
      </c>
      <c r="T100" s="100">
        <v>0.63388931609999999</v>
      </c>
      <c r="U100" s="102">
        <v>970.16780609</v>
      </c>
      <c r="V100" s="100">
        <v>948.88151648999997</v>
      </c>
      <c r="W100" s="100">
        <v>991.93161171999998</v>
      </c>
      <c r="X100" s="100">
        <v>0.94289923880000004</v>
      </c>
      <c r="Y100" s="100">
        <v>0.74025546679999998</v>
      </c>
      <c r="Z100" s="100">
        <v>1.2010164252</v>
      </c>
      <c r="AA100" s="109">
        <v>8929</v>
      </c>
      <c r="AB100" s="109">
        <v>8400</v>
      </c>
      <c r="AC100" s="110">
        <v>1198.6497724999999</v>
      </c>
      <c r="AD100" s="100">
        <v>940.82576062999999</v>
      </c>
      <c r="AE100" s="100">
        <v>1527.1279095</v>
      </c>
      <c r="AF100" s="100">
        <v>0.61360203739999997</v>
      </c>
      <c r="AG100" s="102">
        <v>1062.9761905</v>
      </c>
      <c r="AH100" s="100">
        <v>1041.1552244</v>
      </c>
      <c r="AI100" s="100">
        <v>1085.2544895000001</v>
      </c>
      <c r="AJ100" s="100">
        <v>1.064383042</v>
      </c>
      <c r="AK100" s="100">
        <v>0.83543918169999998</v>
      </c>
      <c r="AL100" s="100">
        <v>1.3560667070000001</v>
      </c>
      <c r="AM100" s="100">
        <v>0.4541495679</v>
      </c>
      <c r="AN100" s="100">
        <v>1.0976679133</v>
      </c>
      <c r="AO100" s="100">
        <v>0.86000100390000001</v>
      </c>
      <c r="AP100" s="100">
        <v>1.4010156295</v>
      </c>
      <c r="AQ100" s="100">
        <v>0.34068703259999999</v>
      </c>
      <c r="AR100" s="100">
        <v>1.1261502333</v>
      </c>
      <c r="AS100" s="100">
        <v>0.88198397849999999</v>
      </c>
      <c r="AT100" s="100">
        <v>1.4379108678999999</v>
      </c>
      <c r="AU100" s="99" t="s">
        <v>28</v>
      </c>
      <c r="AV100" s="99" t="s">
        <v>28</v>
      </c>
      <c r="AW100" s="99" t="s">
        <v>28</v>
      </c>
      <c r="AX100" s="99" t="s">
        <v>28</v>
      </c>
      <c r="AY100" s="99" t="s">
        <v>28</v>
      </c>
      <c r="AZ100" s="99" t="s">
        <v>28</v>
      </c>
      <c r="BA100" s="99" t="s">
        <v>28</v>
      </c>
      <c r="BB100" s="99" t="s">
        <v>28</v>
      </c>
      <c r="BC100" s="111" t="s">
        <v>28</v>
      </c>
      <c r="BD100" s="112">
        <v>6188</v>
      </c>
      <c r="BE100" s="112">
        <v>7805</v>
      </c>
      <c r="BF100" s="112">
        <v>8929</v>
      </c>
    </row>
    <row r="101" spans="1:93" x14ac:dyDescent="0.3">
      <c r="A101" s="9"/>
      <c r="B101" t="s">
        <v>152</v>
      </c>
      <c r="C101" s="99">
        <v>5360</v>
      </c>
      <c r="D101" s="109">
        <v>8306</v>
      </c>
      <c r="E101" s="110">
        <v>783.48042885999996</v>
      </c>
      <c r="F101" s="100">
        <v>614.49012646999995</v>
      </c>
      <c r="G101" s="100">
        <v>998.94458180000004</v>
      </c>
      <c r="H101" s="100">
        <v>0.7045736869</v>
      </c>
      <c r="I101" s="102">
        <v>645.31663857000001</v>
      </c>
      <c r="J101" s="100">
        <v>628.27001918999997</v>
      </c>
      <c r="K101" s="100">
        <v>662.82577762000005</v>
      </c>
      <c r="L101" s="100">
        <v>1.0481211105999999</v>
      </c>
      <c r="M101" s="100">
        <v>0.82204998380000005</v>
      </c>
      <c r="N101" s="100">
        <v>1.3363638273</v>
      </c>
      <c r="O101" s="109">
        <v>6324</v>
      </c>
      <c r="P101" s="109">
        <v>8920</v>
      </c>
      <c r="Q101" s="110">
        <v>780.21560640999996</v>
      </c>
      <c r="R101" s="100">
        <v>612.46543508000002</v>
      </c>
      <c r="S101" s="100">
        <v>993.91142359000003</v>
      </c>
      <c r="T101" s="100">
        <v>1.383865E-3</v>
      </c>
      <c r="U101" s="102">
        <v>708.96860987000002</v>
      </c>
      <c r="V101" s="100">
        <v>691.70870976000003</v>
      </c>
      <c r="W101" s="100">
        <v>726.65918858999999</v>
      </c>
      <c r="X101" s="100">
        <v>0.673687641</v>
      </c>
      <c r="Y101" s="100">
        <v>0.52884150330000002</v>
      </c>
      <c r="Z101" s="100">
        <v>0.85820616360000002</v>
      </c>
      <c r="AA101" s="109">
        <v>6353</v>
      </c>
      <c r="AB101" s="109">
        <v>9608</v>
      </c>
      <c r="AC101" s="110">
        <v>684.70185987000002</v>
      </c>
      <c r="AD101" s="100">
        <v>537.51552308999999</v>
      </c>
      <c r="AE101" s="100">
        <v>872.19180985000003</v>
      </c>
      <c r="AF101" s="100">
        <v>5.5914900000000002E-5</v>
      </c>
      <c r="AG101" s="102">
        <v>661.21981682000001</v>
      </c>
      <c r="AH101" s="100">
        <v>645.15869730999998</v>
      </c>
      <c r="AI101" s="100">
        <v>677.68077526000002</v>
      </c>
      <c r="AJ101" s="100">
        <v>0.60800499460000001</v>
      </c>
      <c r="AK101" s="100">
        <v>0.47730573240000002</v>
      </c>
      <c r="AL101" s="100">
        <v>0.77449326159999998</v>
      </c>
      <c r="AM101" s="100">
        <v>0.29408062569999999</v>
      </c>
      <c r="AN101" s="100">
        <v>0.87758031790000002</v>
      </c>
      <c r="AO101" s="100">
        <v>0.68761413630000001</v>
      </c>
      <c r="AP101" s="100">
        <v>1.1200281866999999</v>
      </c>
      <c r="AQ101" s="100">
        <v>0.97333304769999995</v>
      </c>
      <c r="AR101" s="100">
        <v>0.99583292410000002</v>
      </c>
      <c r="AS101" s="100">
        <v>0.77957233749999999</v>
      </c>
      <c r="AT101" s="100">
        <v>1.2720862002</v>
      </c>
      <c r="AU101" s="99" t="s">
        <v>28</v>
      </c>
      <c r="AV101" s="99">
        <v>2</v>
      </c>
      <c r="AW101" s="99">
        <v>3</v>
      </c>
      <c r="AX101" s="99" t="s">
        <v>28</v>
      </c>
      <c r="AY101" s="99" t="s">
        <v>28</v>
      </c>
      <c r="AZ101" s="99" t="s">
        <v>28</v>
      </c>
      <c r="BA101" s="99" t="s">
        <v>28</v>
      </c>
      <c r="BB101" s="99" t="s">
        <v>28</v>
      </c>
      <c r="BC101" s="111" t="s">
        <v>231</v>
      </c>
      <c r="BD101" s="112">
        <v>5360</v>
      </c>
      <c r="BE101" s="112">
        <v>6324</v>
      </c>
      <c r="BF101" s="112">
        <v>6353</v>
      </c>
    </row>
    <row r="102" spans="1:93" x14ac:dyDescent="0.3">
      <c r="A102" s="9"/>
      <c r="B102" t="s">
        <v>153</v>
      </c>
      <c r="C102" s="99">
        <v>7040</v>
      </c>
      <c r="D102" s="109">
        <v>6413</v>
      </c>
      <c r="E102" s="110">
        <v>1277.4721033999999</v>
      </c>
      <c r="F102" s="100">
        <v>1002.8151039000001</v>
      </c>
      <c r="G102" s="100">
        <v>1627.3538048999999</v>
      </c>
      <c r="H102" s="100">
        <v>1.43193E-5</v>
      </c>
      <c r="I102" s="102">
        <v>1097.7701543999999</v>
      </c>
      <c r="J102" s="100">
        <v>1072.4240847000001</v>
      </c>
      <c r="K102" s="100">
        <v>1123.7152625000001</v>
      </c>
      <c r="L102" s="100">
        <v>1.7089711886000001</v>
      </c>
      <c r="M102" s="100">
        <v>1.3415417178</v>
      </c>
      <c r="N102" s="100">
        <v>2.1770344409</v>
      </c>
      <c r="O102" s="109">
        <v>7125</v>
      </c>
      <c r="P102" s="109">
        <v>6788</v>
      </c>
      <c r="Q102" s="110">
        <v>1121.983174</v>
      </c>
      <c r="R102" s="100">
        <v>881.07336367000005</v>
      </c>
      <c r="S102" s="100">
        <v>1428.7643852000001</v>
      </c>
      <c r="T102" s="100">
        <v>0.79710710579999999</v>
      </c>
      <c r="U102" s="102">
        <v>1049.6464349</v>
      </c>
      <c r="V102" s="100">
        <v>1025.5547948999999</v>
      </c>
      <c r="W102" s="100">
        <v>1074.3040194</v>
      </c>
      <c r="X102" s="100">
        <v>0.96879143609999996</v>
      </c>
      <c r="Y102" s="100">
        <v>0.76077462569999998</v>
      </c>
      <c r="Z102" s="100">
        <v>1.2336857918999999</v>
      </c>
      <c r="AA102" s="109">
        <v>7567</v>
      </c>
      <c r="AB102" s="109">
        <v>7405</v>
      </c>
      <c r="AC102" s="110">
        <v>1100.2238316</v>
      </c>
      <c r="AD102" s="100">
        <v>863.89706181999998</v>
      </c>
      <c r="AE102" s="100">
        <v>1401.1999034</v>
      </c>
      <c r="AF102" s="100">
        <v>0.85029336629999996</v>
      </c>
      <c r="AG102" s="102">
        <v>1021.8771101</v>
      </c>
      <c r="AH102" s="100">
        <v>999.11033732999999</v>
      </c>
      <c r="AI102" s="100">
        <v>1045.1626702999999</v>
      </c>
      <c r="AJ102" s="100">
        <v>0.97698228090000006</v>
      </c>
      <c r="AK102" s="100">
        <v>0.76712764960000002</v>
      </c>
      <c r="AL102" s="100">
        <v>1.244244524</v>
      </c>
      <c r="AM102" s="100">
        <v>0.87468477119999999</v>
      </c>
      <c r="AN102" s="100">
        <v>0.9806063558</v>
      </c>
      <c r="AO102" s="100">
        <v>0.76876634789999998</v>
      </c>
      <c r="AP102" s="100">
        <v>1.2508206527000001</v>
      </c>
      <c r="AQ102" s="100">
        <v>0.29644994699999999</v>
      </c>
      <c r="AR102" s="100">
        <v>0.87828389439999999</v>
      </c>
      <c r="AS102" s="100">
        <v>0.68837505929999998</v>
      </c>
      <c r="AT102" s="100">
        <v>1.1205847579999999</v>
      </c>
      <c r="AU102" s="99">
        <v>1</v>
      </c>
      <c r="AV102" s="99" t="s">
        <v>28</v>
      </c>
      <c r="AW102" s="99" t="s">
        <v>28</v>
      </c>
      <c r="AX102" s="99" t="s">
        <v>28</v>
      </c>
      <c r="AY102" s="99" t="s">
        <v>28</v>
      </c>
      <c r="AZ102" s="99" t="s">
        <v>28</v>
      </c>
      <c r="BA102" s="99" t="s">
        <v>28</v>
      </c>
      <c r="BB102" s="99" t="s">
        <v>28</v>
      </c>
      <c r="BC102" s="111">
        <v>-1</v>
      </c>
      <c r="BD102" s="112">
        <v>7040</v>
      </c>
      <c r="BE102" s="112">
        <v>7125</v>
      </c>
      <c r="BF102" s="112">
        <v>7567</v>
      </c>
    </row>
    <row r="103" spans="1:93" x14ac:dyDescent="0.3">
      <c r="A103" s="9"/>
      <c r="B103" t="s">
        <v>110</v>
      </c>
      <c r="C103" s="99">
        <v>15707</v>
      </c>
      <c r="D103" s="109">
        <v>17829</v>
      </c>
      <c r="E103" s="110">
        <v>933.26987555000005</v>
      </c>
      <c r="F103" s="100">
        <v>733.30939688000001</v>
      </c>
      <c r="G103" s="100">
        <v>1187.7560335999999</v>
      </c>
      <c r="H103" s="100">
        <v>7.1220592299999996E-2</v>
      </c>
      <c r="I103" s="102">
        <v>880.98042514999997</v>
      </c>
      <c r="J103" s="100">
        <v>867.31018176999999</v>
      </c>
      <c r="K103" s="100">
        <v>894.86613418000002</v>
      </c>
      <c r="L103" s="100">
        <v>1.2485057985000001</v>
      </c>
      <c r="M103" s="100">
        <v>0.98100352120000001</v>
      </c>
      <c r="N103" s="100">
        <v>1.5889512069</v>
      </c>
      <c r="O103" s="109">
        <v>16475</v>
      </c>
      <c r="P103" s="109">
        <v>18133</v>
      </c>
      <c r="Q103" s="110">
        <v>911.16599573999997</v>
      </c>
      <c r="R103" s="100">
        <v>716.07143771000005</v>
      </c>
      <c r="S103" s="100">
        <v>1159.4143099</v>
      </c>
      <c r="T103" s="100">
        <v>5.1066008500000003E-2</v>
      </c>
      <c r="U103" s="102">
        <v>908.56449567000004</v>
      </c>
      <c r="V103" s="100">
        <v>894.79622009000002</v>
      </c>
      <c r="W103" s="100">
        <v>922.54462440999998</v>
      </c>
      <c r="X103" s="100">
        <v>0.78675851289999998</v>
      </c>
      <c r="Y103" s="100">
        <v>0.61830149729999995</v>
      </c>
      <c r="Z103" s="100">
        <v>1.0011118530000001</v>
      </c>
      <c r="AA103" s="109">
        <v>15809</v>
      </c>
      <c r="AB103" s="109">
        <v>18247</v>
      </c>
      <c r="AC103" s="110">
        <v>845.38183890000005</v>
      </c>
      <c r="AD103" s="100">
        <v>664.41377387</v>
      </c>
      <c r="AE103" s="100">
        <v>1075.6406348999999</v>
      </c>
      <c r="AF103" s="100">
        <v>1.96322874E-2</v>
      </c>
      <c r="AG103" s="102">
        <v>866.38899545000004</v>
      </c>
      <c r="AH103" s="100">
        <v>852.98827085999994</v>
      </c>
      <c r="AI103" s="100">
        <v>880.00024981000001</v>
      </c>
      <c r="AJ103" s="100">
        <v>0.75068640900000005</v>
      </c>
      <c r="AK103" s="100">
        <v>0.58998947820000003</v>
      </c>
      <c r="AL103" s="100">
        <v>0.95515277050000003</v>
      </c>
      <c r="AM103" s="100">
        <v>0.54338973059999995</v>
      </c>
      <c r="AN103" s="100">
        <v>0.92780222580000005</v>
      </c>
      <c r="AO103" s="100">
        <v>0.72860343630000002</v>
      </c>
      <c r="AP103" s="100">
        <v>1.1814615843</v>
      </c>
      <c r="AQ103" s="100">
        <v>0.84602479580000001</v>
      </c>
      <c r="AR103" s="100">
        <v>0.97631566130000003</v>
      </c>
      <c r="AS103" s="100">
        <v>0.76652456859999996</v>
      </c>
      <c r="AT103" s="100">
        <v>1.2435247475</v>
      </c>
      <c r="AU103" s="99" t="s">
        <v>28</v>
      </c>
      <c r="AV103" s="99" t="s">
        <v>28</v>
      </c>
      <c r="AW103" s="99" t="s">
        <v>28</v>
      </c>
      <c r="AX103" s="99" t="s">
        <v>28</v>
      </c>
      <c r="AY103" s="99" t="s">
        <v>28</v>
      </c>
      <c r="AZ103" s="99" t="s">
        <v>28</v>
      </c>
      <c r="BA103" s="99" t="s">
        <v>28</v>
      </c>
      <c r="BB103" s="99" t="s">
        <v>28</v>
      </c>
      <c r="BC103" s="111" t="s">
        <v>28</v>
      </c>
      <c r="BD103" s="112">
        <v>15707</v>
      </c>
      <c r="BE103" s="112">
        <v>16475</v>
      </c>
      <c r="BF103" s="112">
        <v>15809</v>
      </c>
    </row>
    <row r="104" spans="1:93" x14ac:dyDescent="0.3">
      <c r="A104" s="9"/>
      <c r="B104" t="s">
        <v>111</v>
      </c>
      <c r="C104" s="99">
        <v>12942</v>
      </c>
      <c r="D104" s="109">
        <v>14210</v>
      </c>
      <c r="E104" s="110">
        <v>936.28968670999996</v>
      </c>
      <c r="F104" s="100">
        <v>735.78640284999994</v>
      </c>
      <c r="G104" s="100">
        <v>1191.4305211999999</v>
      </c>
      <c r="H104" s="100">
        <v>6.7040428799999996E-2</v>
      </c>
      <c r="I104" s="102">
        <v>910.76706545000002</v>
      </c>
      <c r="J104" s="100">
        <v>895.21031227000003</v>
      </c>
      <c r="K104" s="100">
        <v>926.59416021000004</v>
      </c>
      <c r="L104" s="100">
        <v>1.2525456286000001</v>
      </c>
      <c r="M104" s="100">
        <v>0.98431719969999998</v>
      </c>
      <c r="N104" s="100">
        <v>1.5938668472999999</v>
      </c>
      <c r="O104" s="109">
        <v>13933</v>
      </c>
      <c r="P104" s="109">
        <v>14557</v>
      </c>
      <c r="Q104" s="110">
        <v>1007.1734263</v>
      </c>
      <c r="R104" s="100">
        <v>791.56305378000002</v>
      </c>
      <c r="S104" s="100">
        <v>1281.5129582</v>
      </c>
      <c r="T104" s="100">
        <v>0.25584281079999999</v>
      </c>
      <c r="U104" s="102">
        <v>957.13402486999996</v>
      </c>
      <c r="V104" s="100">
        <v>941.37251218999995</v>
      </c>
      <c r="W104" s="100">
        <v>973.15943444000004</v>
      </c>
      <c r="X104" s="100">
        <v>0.86965741789999995</v>
      </c>
      <c r="Y104" s="100">
        <v>0.68348574679999996</v>
      </c>
      <c r="Z104" s="100">
        <v>1.1065395702</v>
      </c>
      <c r="AA104" s="109">
        <v>13658</v>
      </c>
      <c r="AB104" s="109">
        <v>15232</v>
      </c>
      <c r="AC104" s="110">
        <v>882.18115405000003</v>
      </c>
      <c r="AD104" s="100">
        <v>693.31798637999998</v>
      </c>
      <c r="AE104" s="100">
        <v>1122.4915606</v>
      </c>
      <c r="AF104" s="100">
        <v>4.6988742E-2</v>
      </c>
      <c r="AG104" s="102">
        <v>896.66491597000004</v>
      </c>
      <c r="AH104" s="100">
        <v>881.75249811000003</v>
      </c>
      <c r="AI104" s="100">
        <v>911.82953635000001</v>
      </c>
      <c r="AJ104" s="100">
        <v>0.78336364960000004</v>
      </c>
      <c r="AK104" s="100">
        <v>0.61565598590000004</v>
      </c>
      <c r="AL104" s="100">
        <v>0.99675569080000004</v>
      </c>
      <c r="AM104" s="100">
        <v>0.28254687839999998</v>
      </c>
      <c r="AN104" s="100">
        <v>0.87589796450000001</v>
      </c>
      <c r="AO104" s="100">
        <v>0.68785350040000004</v>
      </c>
      <c r="AP104" s="100">
        <v>1.1153497712</v>
      </c>
      <c r="AQ104" s="100">
        <v>0.55403161190000005</v>
      </c>
      <c r="AR104" s="100">
        <v>1.0757070601000001</v>
      </c>
      <c r="AS104" s="100">
        <v>0.84472454289999999</v>
      </c>
      <c r="AT104" s="100">
        <v>1.3698497208</v>
      </c>
      <c r="AU104" s="99" t="s">
        <v>28</v>
      </c>
      <c r="AV104" s="99" t="s">
        <v>28</v>
      </c>
      <c r="AW104" s="99" t="s">
        <v>28</v>
      </c>
      <c r="AX104" s="99" t="s">
        <v>28</v>
      </c>
      <c r="AY104" s="99" t="s">
        <v>28</v>
      </c>
      <c r="AZ104" s="99" t="s">
        <v>28</v>
      </c>
      <c r="BA104" s="99" t="s">
        <v>28</v>
      </c>
      <c r="BB104" s="99" t="s">
        <v>28</v>
      </c>
      <c r="BC104" s="111" t="s">
        <v>28</v>
      </c>
      <c r="BD104" s="112">
        <v>12942</v>
      </c>
      <c r="BE104" s="112">
        <v>13933</v>
      </c>
      <c r="BF104" s="112">
        <v>13658</v>
      </c>
    </row>
    <row r="105" spans="1:93" x14ac:dyDescent="0.3">
      <c r="A105" s="9"/>
      <c r="B105" s="3" t="s">
        <v>167</v>
      </c>
      <c r="C105" s="105">
        <v>460</v>
      </c>
      <c r="D105" s="106">
        <v>433</v>
      </c>
      <c r="E105" s="101">
        <v>1164.2013453</v>
      </c>
      <c r="F105" s="107">
        <v>890.52873452999995</v>
      </c>
      <c r="G105" s="107">
        <v>1521.9775846</v>
      </c>
      <c r="H105" s="107">
        <v>1.1935792E-3</v>
      </c>
      <c r="I105" s="108">
        <v>1062.3556582000001</v>
      </c>
      <c r="J105" s="107">
        <v>969.57734378999999</v>
      </c>
      <c r="K105" s="107">
        <v>1164.0118777</v>
      </c>
      <c r="L105" s="107">
        <v>1.5574403163999999</v>
      </c>
      <c r="M105" s="107">
        <v>1.1913277369999999</v>
      </c>
      <c r="N105" s="107">
        <v>2.0360646897999999</v>
      </c>
      <c r="O105" s="106">
        <v>690</v>
      </c>
      <c r="P105" s="106">
        <v>437</v>
      </c>
      <c r="Q105" s="101">
        <v>1746.4316748000001</v>
      </c>
      <c r="R105" s="107">
        <v>1343.2693446000001</v>
      </c>
      <c r="S105" s="107">
        <v>2270.5971866999998</v>
      </c>
      <c r="T105" s="107">
        <v>2.1592630999999998E-3</v>
      </c>
      <c r="U105" s="108">
        <v>1578.9473684</v>
      </c>
      <c r="V105" s="107">
        <v>1465.4228693</v>
      </c>
      <c r="W105" s="107">
        <v>1701.2664702</v>
      </c>
      <c r="X105" s="107">
        <v>1.5079798784</v>
      </c>
      <c r="Y105" s="107">
        <v>1.1598639512</v>
      </c>
      <c r="Z105" s="107">
        <v>1.9605776274</v>
      </c>
      <c r="AA105" s="106">
        <v>844</v>
      </c>
      <c r="AB105" s="106">
        <v>430</v>
      </c>
      <c r="AC105" s="101">
        <v>1943.436563</v>
      </c>
      <c r="AD105" s="107">
        <v>1506.0127061000001</v>
      </c>
      <c r="AE105" s="107">
        <v>2507.9108955000002</v>
      </c>
      <c r="AF105" s="107">
        <v>2.73929E-5</v>
      </c>
      <c r="AG105" s="108">
        <v>1962.7906977</v>
      </c>
      <c r="AH105" s="107">
        <v>1834.7395618999999</v>
      </c>
      <c r="AI105" s="107">
        <v>2099.7788476000001</v>
      </c>
      <c r="AJ105" s="107">
        <v>1.7257425550000001</v>
      </c>
      <c r="AK105" s="107">
        <v>1.3373167227</v>
      </c>
      <c r="AL105" s="107">
        <v>2.2269873063999999</v>
      </c>
      <c r="AM105" s="107">
        <v>0.4479131992</v>
      </c>
      <c r="AN105" s="107">
        <v>1.1128042345</v>
      </c>
      <c r="AO105" s="107">
        <v>0.84437559880000002</v>
      </c>
      <c r="AP105" s="107">
        <v>1.4665668526</v>
      </c>
      <c r="AQ105" s="107">
        <v>5.7880906000000003E-3</v>
      </c>
      <c r="AR105" s="107">
        <v>1.5001113697999999</v>
      </c>
      <c r="AS105" s="107">
        <v>1.1246884238999999</v>
      </c>
      <c r="AT105" s="107">
        <v>2.0008511459</v>
      </c>
      <c r="AU105" s="105">
        <v>1</v>
      </c>
      <c r="AV105" s="105">
        <v>2</v>
      </c>
      <c r="AW105" s="105">
        <v>3</v>
      </c>
      <c r="AX105" s="105" t="s">
        <v>28</v>
      </c>
      <c r="AY105" s="105" t="s">
        <v>28</v>
      </c>
      <c r="AZ105" s="105" t="s">
        <v>28</v>
      </c>
      <c r="BA105" s="105" t="s">
        <v>28</v>
      </c>
      <c r="BB105" s="105" t="s">
        <v>28</v>
      </c>
      <c r="BC105" s="103" t="s">
        <v>230</v>
      </c>
      <c r="BD105" s="104">
        <v>460</v>
      </c>
      <c r="BE105" s="104">
        <v>690</v>
      </c>
      <c r="BF105" s="104">
        <v>844</v>
      </c>
      <c r="CO105" s="4"/>
    </row>
    <row r="106" spans="1:93" x14ac:dyDescent="0.3">
      <c r="A106" s="9"/>
      <c r="B106" t="s">
        <v>115</v>
      </c>
      <c r="C106" s="99">
        <v>15770</v>
      </c>
      <c r="D106" s="109">
        <v>17055</v>
      </c>
      <c r="E106" s="110">
        <v>1057.3323696</v>
      </c>
      <c r="F106" s="100">
        <v>830.96460119999995</v>
      </c>
      <c r="G106" s="100">
        <v>1345.3662626</v>
      </c>
      <c r="H106" s="100">
        <v>4.7871281000000003E-3</v>
      </c>
      <c r="I106" s="102">
        <v>924.65552623999997</v>
      </c>
      <c r="J106" s="100">
        <v>910.33603774000005</v>
      </c>
      <c r="K106" s="100">
        <v>939.20025876</v>
      </c>
      <c r="L106" s="100">
        <v>1.4144735933000001</v>
      </c>
      <c r="M106" s="100">
        <v>1.1116442844000001</v>
      </c>
      <c r="N106" s="100">
        <v>1.7997983476999999</v>
      </c>
      <c r="O106" s="109">
        <v>16405</v>
      </c>
      <c r="P106" s="109">
        <v>17549</v>
      </c>
      <c r="Q106" s="110">
        <v>1060.1995347</v>
      </c>
      <c r="R106" s="100">
        <v>833.24867200000006</v>
      </c>
      <c r="S106" s="100">
        <v>1348.9647101</v>
      </c>
      <c r="T106" s="100">
        <v>0.47223495049999997</v>
      </c>
      <c r="U106" s="102">
        <v>934.81110034999995</v>
      </c>
      <c r="V106" s="100">
        <v>920.61512636999998</v>
      </c>
      <c r="W106" s="100">
        <v>949.22597760999997</v>
      </c>
      <c r="X106" s="100">
        <v>0.91544352309999999</v>
      </c>
      <c r="Y106" s="100">
        <v>0.71947975360000005</v>
      </c>
      <c r="Z106" s="100">
        <v>1.164781691</v>
      </c>
      <c r="AA106" s="109">
        <v>15749</v>
      </c>
      <c r="AB106" s="109">
        <v>17843</v>
      </c>
      <c r="AC106" s="110">
        <v>886.17316355000003</v>
      </c>
      <c r="AD106" s="100">
        <v>696.51876282000001</v>
      </c>
      <c r="AE106" s="100">
        <v>1127.4683723000001</v>
      </c>
      <c r="AF106" s="100">
        <v>5.1127709399999999E-2</v>
      </c>
      <c r="AG106" s="102">
        <v>882.64305330000002</v>
      </c>
      <c r="AH106" s="100">
        <v>868.96514319000005</v>
      </c>
      <c r="AI106" s="100">
        <v>896.53625997999995</v>
      </c>
      <c r="AJ106" s="100">
        <v>0.78690849419999997</v>
      </c>
      <c r="AK106" s="100">
        <v>0.61849822740000004</v>
      </c>
      <c r="AL106" s="100">
        <v>1.001175025</v>
      </c>
      <c r="AM106" s="100">
        <v>0.1457454309</v>
      </c>
      <c r="AN106" s="100">
        <v>0.83585507690000005</v>
      </c>
      <c r="AO106" s="100">
        <v>0.65647374110000001</v>
      </c>
      <c r="AP106" s="100">
        <v>1.0642523315000001</v>
      </c>
      <c r="AQ106" s="100">
        <v>0.9824769203</v>
      </c>
      <c r="AR106" s="100">
        <v>1.0027116970000001</v>
      </c>
      <c r="AS106" s="100">
        <v>0.78745663509999997</v>
      </c>
      <c r="AT106" s="100">
        <v>1.2768077663999999</v>
      </c>
      <c r="AU106" s="99">
        <v>1</v>
      </c>
      <c r="AV106" s="99" t="s">
        <v>28</v>
      </c>
      <c r="AW106" s="99" t="s">
        <v>28</v>
      </c>
      <c r="AX106" s="99" t="s">
        <v>28</v>
      </c>
      <c r="AY106" s="99" t="s">
        <v>28</v>
      </c>
      <c r="AZ106" s="99" t="s">
        <v>28</v>
      </c>
      <c r="BA106" s="99" t="s">
        <v>28</v>
      </c>
      <c r="BB106" s="99" t="s">
        <v>28</v>
      </c>
      <c r="BC106" s="111">
        <v>-1</v>
      </c>
      <c r="BD106" s="112">
        <v>15770</v>
      </c>
      <c r="BE106" s="112">
        <v>16405</v>
      </c>
      <c r="BF106" s="112">
        <v>15749</v>
      </c>
    </row>
    <row r="107" spans="1:93" x14ac:dyDescent="0.3">
      <c r="A107" s="9"/>
      <c r="B107" t="s">
        <v>116</v>
      </c>
      <c r="C107" s="99">
        <v>21004</v>
      </c>
      <c r="D107" s="109">
        <v>14626</v>
      </c>
      <c r="E107" s="110">
        <v>1485.5998881999999</v>
      </c>
      <c r="F107" s="100">
        <v>1167.8410446</v>
      </c>
      <c r="G107" s="100">
        <v>1889.8180004000001</v>
      </c>
      <c r="H107" s="100">
        <v>2.2246268999999999E-8</v>
      </c>
      <c r="I107" s="102">
        <v>1436.0727472000001</v>
      </c>
      <c r="J107" s="100">
        <v>1416.7823934</v>
      </c>
      <c r="K107" s="100">
        <v>1455.6257508000001</v>
      </c>
      <c r="L107" s="100">
        <v>1.98739949</v>
      </c>
      <c r="M107" s="100">
        <v>1.5623094179000001</v>
      </c>
      <c r="N107" s="100">
        <v>2.5281526741999998</v>
      </c>
      <c r="O107" s="109">
        <v>21186</v>
      </c>
      <c r="P107" s="109">
        <v>14956</v>
      </c>
      <c r="Q107" s="110">
        <v>1462.3814377000001</v>
      </c>
      <c r="R107" s="100">
        <v>1149.5220277000001</v>
      </c>
      <c r="S107" s="100">
        <v>1860.3901602999999</v>
      </c>
      <c r="T107" s="100">
        <v>5.75323664E-2</v>
      </c>
      <c r="U107" s="102">
        <v>1416.5552287</v>
      </c>
      <c r="V107" s="100">
        <v>1397.6084057999999</v>
      </c>
      <c r="W107" s="100">
        <v>1435.7589061000001</v>
      </c>
      <c r="X107" s="100">
        <v>1.2627128873</v>
      </c>
      <c r="Y107" s="100">
        <v>0.99257022910000003</v>
      </c>
      <c r="Z107" s="100">
        <v>1.6063788627</v>
      </c>
      <c r="AA107" s="109">
        <v>22702</v>
      </c>
      <c r="AB107" s="109">
        <v>15058</v>
      </c>
      <c r="AC107" s="110">
        <v>1495.0336044999999</v>
      </c>
      <c r="AD107" s="100">
        <v>1175.2654723999999</v>
      </c>
      <c r="AE107" s="100">
        <v>1901.8047676000001</v>
      </c>
      <c r="AF107" s="100">
        <v>2.1017277000000001E-2</v>
      </c>
      <c r="AG107" s="102">
        <v>1507.6371363999999</v>
      </c>
      <c r="AH107" s="100">
        <v>1488.1525482</v>
      </c>
      <c r="AI107" s="100">
        <v>1527.3768391000001</v>
      </c>
      <c r="AJ107" s="100">
        <v>1.3275674449999999</v>
      </c>
      <c r="AK107" s="100">
        <v>1.0436181337999999</v>
      </c>
      <c r="AL107" s="100">
        <v>1.6887741442999999</v>
      </c>
      <c r="AM107" s="100">
        <v>0.8576018192</v>
      </c>
      <c r="AN107" s="100">
        <v>1.0223280779999999</v>
      </c>
      <c r="AO107" s="100">
        <v>0.80321459579999999</v>
      </c>
      <c r="AP107" s="100">
        <v>1.3012147743</v>
      </c>
      <c r="AQ107" s="100">
        <v>0.89815111739999998</v>
      </c>
      <c r="AR107" s="100">
        <v>0.98437099340000001</v>
      </c>
      <c r="AS107" s="100">
        <v>0.77339749250000001</v>
      </c>
      <c r="AT107" s="100">
        <v>1.2528955188999999</v>
      </c>
      <c r="AU107" s="99">
        <v>1</v>
      </c>
      <c r="AV107" s="99" t="s">
        <v>28</v>
      </c>
      <c r="AW107" s="99" t="s">
        <v>28</v>
      </c>
      <c r="AX107" s="99" t="s">
        <v>28</v>
      </c>
      <c r="AY107" s="99" t="s">
        <v>28</v>
      </c>
      <c r="AZ107" s="99" t="s">
        <v>28</v>
      </c>
      <c r="BA107" s="99" t="s">
        <v>28</v>
      </c>
      <c r="BB107" s="99" t="s">
        <v>28</v>
      </c>
      <c r="BC107" s="111">
        <v>-1</v>
      </c>
      <c r="BD107" s="112">
        <v>21004</v>
      </c>
      <c r="BE107" s="112">
        <v>21186</v>
      </c>
      <c r="BF107" s="112">
        <v>22702</v>
      </c>
    </row>
    <row r="108" spans="1:93" x14ac:dyDescent="0.3">
      <c r="A108" s="9"/>
      <c r="B108" t="s">
        <v>117</v>
      </c>
      <c r="C108" s="99">
        <v>11728</v>
      </c>
      <c r="D108" s="109">
        <v>12568</v>
      </c>
      <c r="E108" s="110">
        <v>1068.7602434999999</v>
      </c>
      <c r="F108" s="100">
        <v>839.61836729000004</v>
      </c>
      <c r="G108" s="100">
        <v>1360.4376732999999</v>
      </c>
      <c r="H108" s="100">
        <v>3.6869055E-3</v>
      </c>
      <c r="I108" s="102">
        <v>933.16359007000005</v>
      </c>
      <c r="J108" s="100">
        <v>916.42688958999997</v>
      </c>
      <c r="K108" s="100">
        <v>950.20595284000001</v>
      </c>
      <c r="L108" s="100">
        <v>1.4297615258</v>
      </c>
      <c r="M108" s="100">
        <v>1.1232210828</v>
      </c>
      <c r="N108" s="100">
        <v>1.8199605154</v>
      </c>
      <c r="O108" s="109">
        <v>13200</v>
      </c>
      <c r="P108" s="109">
        <v>13532</v>
      </c>
      <c r="Q108" s="110">
        <v>1184.2110196000001</v>
      </c>
      <c r="R108" s="100">
        <v>930.41200129000003</v>
      </c>
      <c r="S108" s="100">
        <v>1507.2416704</v>
      </c>
      <c r="T108" s="100">
        <v>0.85637968980000001</v>
      </c>
      <c r="U108" s="102">
        <v>975.46556310999995</v>
      </c>
      <c r="V108" s="100">
        <v>958.96594263999998</v>
      </c>
      <c r="W108" s="100">
        <v>992.24907007000002</v>
      </c>
      <c r="X108" s="100">
        <v>1.0225229049</v>
      </c>
      <c r="Y108" s="100">
        <v>0.80337673480000005</v>
      </c>
      <c r="Z108" s="100">
        <v>1.3014480575</v>
      </c>
      <c r="AA108" s="109">
        <v>15605</v>
      </c>
      <c r="AB108" s="109">
        <v>14236</v>
      </c>
      <c r="AC108" s="110">
        <v>1173.6068258</v>
      </c>
      <c r="AD108" s="100">
        <v>922.24297611999998</v>
      </c>
      <c r="AE108" s="100">
        <v>1493.4816716</v>
      </c>
      <c r="AF108" s="100">
        <v>0.73710721990000005</v>
      </c>
      <c r="AG108" s="102">
        <v>1096.164653</v>
      </c>
      <c r="AH108" s="100">
        <v>1079.1003142</v>
      </c>
      <c r="AI108" s="100">
        <v>1113.4988384999999</v>
      </c>
      <c r="AJ108" s="100">
        <v>1.0421452805</v>
      </c>
      <c r="AK108" s="100">
        <v>0.81893794750000004</v>
      </c>
      <c r="AL108" s="100">
        <v>1.3261893518000001</v>
      </c>
      <c r="AM108" s="100">
        <v>0.94195153099999995</v>
      </c>
      <c r="AN108" s="100">
        <v>0.99104535120000004</v>
      </c>
      <c r="AO108" s="100">
        <v>0.77794012310000005</v>
      </c>
      <c r="AP108" s="100">
        <v>1.2625276149</v>
      </c>
      <c r="AQ108" s="100">
        <v>0.40681383500000001</v>
      </c>
      <c r="AR108" s="100">
        <v>1.1080230826999999</v>
      </c>
      <c r="AS108" s="100">
        <v>0.86953979810000004</v>
      </c>
      <c r="AT108" s="100">
        <v>1.4119136978</v>
      </c>
      <c r="AU108" s="99">
        <v>1</v>
      </c>
      <c r="AV108" s="99" t="s">
        <v>28</v>
      </c>
      <c r="AW108" s="99" t="s">
        <v>28</v>
      </c>
      <c r="AX108" s="99" t="s">
        <v>28</v>
      </c>
      <c r="AY108" s="99" t="s">
        <v>28</v>
      </c>
      <c r="AZ108" s="99" t="s">
        <v>28</v>
      </c>
      <c r="BA108" s="99" t="s">
        <v>28</v>
      </c>
      <c r="BB108" s="99" t="s">
        <v>28</v>
      </c>
      <c r="BC108" s="111">
        <v>-1</v>
      </c>
      <c r="BD108" s="112">
        <v>11728</v>
      </c>
      <c r="BE108" s="112">
        <v>13200</v>
      </c>
      <c r="BF108" s="112">
        <v>15605</v>
      </c>
    </row>
    <row r="109" spans="1:93" x14ac:dyDescent="0.3">
      <c r="A109" s="9"/>
      <c r="B109" t="s">
        <v>118</v>
      </c>
      <c r="C109" s="99">
        <v>9094</v>
      </c>
      <c r="D109" s="109">
        <v>6407</v>
      </c>
      <c r="E109" s="110">
        <v>1475.3779192</v>
      </c>
      <c r="F109" s="100">
        <v>1159.0542557000001</v>
      </c>
      <c r="G109" s="100">
        <v>1878.0311566</v>
      </c>
      <c r="H109" s="100">
        <v>3.3428644999999997E-8</v>
      </c>
      <c r="I109" s="102">
        <v>1419.3850476</v>
      </c>
      <c r="J109" s="100">
        <v>1390.5104789</v>
      </c>
      <c r="K109" s="100">
        <v>1448.8592096</v>
      </c>
      <c r="L109" s="100">
        <v>1.9737247878999999</v>
      </c>
      <c r="M109" s="100">
        <v>1.5505546647999999</v>
      </c>
      <c r="N109" s="100">
        <v>2.5123845205999999</v>
      </c>
      <c r="O109" s="109">
        <v>12378</v>
      </c>
      <c r="P109" s="109">
        <v>6812</v>
      </c>
      <c r="Q109" s="110">
        <v>1815.8447814000001</v>
      </c>
      <c r="R109" s="100">
        <v>1426.9422118</v>
      </c>
      <c r="S109" s="100">
        <v>2310.7398766000001</v>
      </c>
      <c r="T109" s="100">
        <v>2.5481709999999999E-4</v>
      </c>
      <c r="U109" s="102">
        <v>1817.0874927</v>
      </c>
      <c r="V109" s="100">
        <v>1785.3568474000001</v>
      </c>
      <c r="W109" s="100">
        <v>1849.3820777999999</v>
      </c>
      <c r="X109" s="100">
        <v>1.5679155573000001</v>
      </c>
      <c r="Y109" s="100">
        <v>1.2321124118</v>
      </c>
      <c r="Z109" s="100">
        <v>1.9952393719999999</v>
      </c>
      <c r="AA109" s="109">
        <v>13582</v>
      </c>
      <c r="AB109" s="109">
        <v>6790</v>
      </c>
      <c r="AC109" s="110">
        <v>2027.7481557000001</v>
      </c>
      <c r="AD109" s="100">
        <v>1593.5713387999999</v>
      </c>
      <c r="AE109" s="100">
        <v>2580.2187094000001</v>
      </c>
      <c r="AF109" s="100">
        <v>1.7181142E-6</v>
      </c>
      <c r="AG109" s="102">
        <v>2000.2945508</v>
      </c>
      <c r="AH109" s="100">
        <v>1966.9355231</v>
      </c>
      <c r="AI109" s="100">
        <v>2034.2193442</v>
      </c>
      <c r="AJ109" s="100">
        <v>1.8006099863</v>
      </c>
      <c r="AK109" s="100">
        <v>1.4150674769</v>
      </c>
      <c r="AL109" s="100">
        <v>2.2911955617999999</v>
      </c>
      <c r="AM109" s="100">
        <v>0.37092325009999999</v>
      </c>
      <c r="AN109" s="100">
        <v>1.1166968545</v>
      </c>
      <c r="AO109" s="100">
        <v>0.87686296549999998</v>
      </c>
      <c r="AP109" s="100">
        <v>1.4221285582000001</v>
      </c>
      <c r="AQ109" s="100">
        <v>9.2804837200000004E-2</v>
      </c>
      <c r="AR109" s="100">
        <v>1.2307658654</v>
      </c>
      <c r="AS109" s="100">
        <v>0.96609932220000005</v>
      </c>
      <c r="AT109" s="100">
        <v>1.5679388035999999</v>
      </c>
      <c r="AU109" s="99">
        <v>1</v>
      </c>
      <c r="AV109" s="99">
        <v>2</v>
      </c>
      <c r="AW109" s="99">
        <v>3</v>
      </c>
      <c r="AX109" s="99" t="s">
        <v>28</v>
      </c>
      <c r="AY109" s="99" t="s">
        <v>28</v>
      </c>
      <c r="AZ109" s="99" t="s">
        <v>28</v>
      </c>
      <c r="BA109" s="99" t="s">
        <v>28</v>
      </c>
      <c r="BB109" s="99" t="s">
        <v>28</v>
      </c>
      <c r="BC109" s="111" t="s">
        <v>230</v>
      </c>
      <c r="BD109" s="112">
        <v>9094</v>
      </c>
      <c r="BE109" s="112">
        <v>12378</v>
      </c>
      <c r="BF109" s="112">
        <v>13582</v>
      </c>
      <c r="CO109" s="4"/>
    </row>
    <row r="110" spans="1:93" s="3" customFormat="1" x14ac:dyDescent="0.3">
      <c r="A110" s="9" t="s">
        <v>234</v>
      </c>
      <c r="B110" s="3" t="s">
        <v>200</v>
      </c>
      <c r="C110" s="105">
        <v>7866</v>
      </c>
      <c r="D110" s="106">
        <v>26302</v>
      </c>
      <c r="E110" s="101">
        <v>346.08539905999999</v>
      </c>
      <c r="F110" s="107">
        <v>310.10358502000003</v>
      </c>
      <c r="G110" s="107">
        <v>386.24224043999999</v>
      </c>
      <c r="H110" s="107">
        <v>7.8568239999999998E-51</v>
      </c>
      <c r="I110" s="108">
        <v>299.06470990999998</v>
      </c>
      <c r="J110" s="107">
        <v>292.52819275000002</v>
      </c>
      <c r="K110" s="107">
        <v>305.74728498000002</v>
      </c>
      <c r="L110" s="107">
        <v>0.43174930610000001</v>
      </c>
      <c r="M110" s="107">
        <v>0.3868611851</v>
      </c>
      <c r="N110" s="107">
        <v>0.48184586730000001</v>
      </c>
      <c r="O110" s="106">
        <v>27955</v>
      </c>
      <c r="P110" s="106">
        <v>30521</v>
      </c>
      <c r="Q110" s="101">
        <v>1169.4869109000001</v>
      </c>
      <c r="R110" s="107">
        <v>1052.2972890000001</v>
      </c>
      <c r="S110" s="107">
        <v>1299.7274144999999</v>
      </c>
      <c r="T110" s="107">
        <v>0.44377023240000002</v>
      </c>
      <c r="U110" s="108">
        <v>915.92673896999997</v>
      </c>
      <c r="V110" s="107">
        <v>905.25252092999995</v>
      </c>
      <c r="W110" s="107">
        <v>926.72682124999994</v>
      </c>
      <c r="X110" s="107">
        <v>0.95958120560000004</v>
      </c>
      <c r="Y110" s="107">
        <v>0.86342539780000005</v>
      </c>
      <c r="Z110" s="107">
        <v>1.0664454538000001</v>
      </c>
      <c r="AA110" s="106">
        <v>33831</v>
      </c>
      <c r="AB110" s="106">
        <v>35481</v>
      </c>
      <c r="AC110" s="101">
        <v>1147.1622328999999</v>
      </c>
      <c r="AD110" s="107">
        <v>1034.0417358</v>
      </c>
      <c r="AE110" s="107">
        <v>1272.6577110000001</v>
      </c>
      <c r="AF110" s="107">
        <v>0.72701991030000002</v>
      </c>
      <c r="AG110" s="108">
        <v>953.49623742000006</v>
      </c>
      <c r="AH110" s="107">
        <v>943.38980655</v>
      </c>
      <c r="AI110" s="107">
        <v>963.71093737000001</v>
      </c>
      <c r="AJ110" s="107">
        <v>1.0186628781</v>
      </c>
      <c r="AK110" s="107">
        <v>0.91821357130000003</v>
      </c>
      <c r="AL110" s="107">
        <v>1.1301009827999999</v>
      </c>
      <c r="AM110" s="107">
        <v>0.73094550079999998</v>
      </c>
      <c r="AN110" s="107">
        <v>0.98091070729999996</v>
      </c>
      <c r="AO110" s="107">
        <v>0.87885965789999998</v>
      </c>
      <c r="AP110" s="107">
        <v>1.0948116767</v>
      </c>
      <c r="AQ110" s="107">
        <v>1.363997E-98</v>
      </c>
      <c r="AR110" s="107">
        <v>3.3791859293000002</v>
      </c>
      <c r="AS110" s="107">
        <v>3.017391231</v>
      </c>
      <c r="AT110" s="107">
        <v>3.7843609497999999</v>
      </c>
      <c r="AU110" s="105">
        <v>1</v>
      </c>
      <c r="AV110" s="105" t="s">
        <v>28</v>
      </c>
      <c r="AW110" s="105" t="s">
        <v>28</v>
      </c>
      <c r="AX110" s="105" t="s">
        <v>227</v>
      </c>
      <c r="AY110" s="105" t="s">
        <v>28</v>
      </c>
      <c r="AZ110" s="105" t="s">
        <v>28</v>
      </c>
      <c r="BA110" s="105" t="s">
        <v>28</v>
      </c>
      <c r="BB110" s="105" t="s">
        <v>28</v>
      </c>
      <c r="BC110" s="103" t="s">
        <v>232</v>
      </c>
      <c r="BD110" s="104">
        <v>7866</v>
      </c>
      <c r="BE110" s="104">
        <v>27955</v>
      </c>
      <c r="BF110" s="104">
        <v>33831</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9">
        <v>6074</v>
      </c>
      <c r="D111" s="109">
        <v>13463</v>
      </c>
      <c r="E111" s="110">
        <v>480.12737573999999</v>
      </c>
      <c r="F111" s="100">
        <v>430.08321674000001</v>
      </c>
      <c r="G111" s="100">
        <v>535.99463535999996</v>
      </c>
      <c r="H111" s="100">
        <v>7.081073E-20</v>
      </c>
      <c r="I111" s="102">
        <v>451.16244522</v>
      </c>
      <c r="J111" s="100">
        <v>439.95790154999997</v>
      </c>
      <c r="K111" s="100">
        <v>462.65233846000001</v>
      </c>
      <c r="L111" s="100">
        <v>0.59896968159999997</v>
      </c>
      <c r="M111" s="100">
        <v>0.53653846959999996</v>
      </c>
      <c r="N111" s="100">
        <v>0.66866534239999997</v>
      </c>
      <c r="O111" s="109">
        <v>14614</v>
      </c>
      <c r="P111" s="109">
        <v>14346</v>
      </c>
      <c r="Q111" s="110">
        <v>1144.7791554</v>
      </c>
      <c r="R111" s="100">
        <v>1029.5004466</v>
      </c>
      <c r="S111" s="100">
        <v>1272.966242</v>
      </c>
      <c r="T111" s="100">
        <v>0.24759987080000001</v>
      </c>
      <c r="U111" s="102">
        <v>1018.6811655</v>
      </c>
      <c r="V111" s="100">
        <v>1002.2984472000001</v>
      </c>
      <c r="W111" s="100">
        <v>1035.3316617</v>
      </c>
      <c r="X111" s="100">
        <v>0.93930812900000005</v>
      </c>
      <c r="Y111" s="100">
        <v>0.84472025350000002</v>
      </c>
      <c r="Z111" s="100">
        <v>1.0444875183</v>
      </c>
      <c r="AA111" s="109">
        <v>17728</v>
      </c>
      <c r="AB111" s="109">
        <v>15646</v>
      </c>
      <c r="AC111" s="110">
        <v>1243.4163639999999</v>
      </c>
      <c r="AD111" s="100">
        <v>1119.6902611999999</v>
      </c>
      <c r="AE111" s="100">
        <v>1380.8142375</v>
      </c>
      <c r="AF111" s="100">
        <v>6.3958321400000004E-2</v>
      </c>
      <c r="AG111" s="102">
        <v>1133.0691551</v>
      </c>
      <c r="AH111" s="100">
        <v>1116.5121389000001</v>
      </c>
      <c r="AI111" s="100">
        <v>1149.8716990999999</v>
      </c>
      <c r="AJ111" s="100">
        <v>1.1041351047000001</v>
      </c>
      <c r="AK111" s="100">
        <v>0.99426817879999996</v>
      </c>
      <c r="AL111" s="100">
        <v>1.2261423580999999</v>
      </c>
      <c r="AM111" s="100">
        <v>0.14547317009999999</v>
      </c>
      <c r="AN111" s="100">
        <v>1.0861626525000001</v>
      </c>
      <c r="AO111" s="100">
        <v>0.97177578340000004</v>
      </c>
      <c r="AP111" s="100">
        <v>1.2140138989</v>
      </c>
      <c r="AQ111" s="100">
        <v>1.782789E-50</v>
      </c>
      <c r="AR111" s="100">
        <v>2.3843238550999999</v>
      </c>
      <c r="AS111" s="100">
        <v>2.1274647898999999</v>
      </c>
      <c r="AT111" s="100">
        <v>2.6721947516000002</v>
      </c>
      <c r="AU111" s="99">
        <v>1</v>
      </c>
      <c r="AV111" s="99" t="s">
        <v>28</v>
      </c>
      <c r="AW111" s="99" t="s">
        <v>28</v>
      </c>
      <c r="AX111" s="99" t="s">
        <v>227</v>
      </c>
      <c r="AY111" s="99" t="s">
        <v>28</v>
      </c>
      <c r="AZ111" s="99" t="s">
        <v>28</v>
      </c>
      <c r="BA111" s="99" t="s">
        <v>28</v>
      </c>
      <c r="BB111" s="99" t="s">
        <v>28</v>
      </c>
      <c r="BC111" s="111" t="s">
        <v>232</v>
      </c>
      <c r="BD111" s="112">
        <v>6074</v>
      </c>
      <c r="BE111" s="112">
        <v>14614</v>
      </c>
      <c r="BF111" s="112">
        <v>17728</v>
      </c>
    </row>
    <row r="112" spans="1:93" x14ac:dyDescent="0.3">
      <c r="A112" s="9"/>
      <c r="B112" t="s">
        <v>202</v>
      </c>
      <c r="C112" s="99">
        <v>6978</v>
      </c>
      <c r="D112" s="109">
        <v>19879</v>
      </c>
      <c r="E112" s="110">
        <v>373.39791883999999</v>
      </c>
      <c r="F112" s="100">
        <v>334.86360431000003</v>
      </c>
      <c r="G112" s="100">
        <v>416.36655640999999</v>
      </c>
      <c r="H112" s="100">
        <v>5.3256489999999998E-43</v>
      </c>
      <c r="I112" s="102">
        <v>351.02369334000002</v>
      </c>
      <c r="J112" s="100">
        <v>342.88351187000001</v>
      </c>
      <c r="K112" s="100">
        <v>359.35712574000001</v>
      </c>
      <c r="L112" s="100">
        <v>0.4658222877</v>
      </c>
      <c r="M112" s="100">
        <v>0.41774986510000001</v>
      </c>
      <c r="N112" s="100">
        <v>0.51942662790000005</v>
      </c>
      <c r="O112" s="109">
        <v>19220</v>
      </c>
      <c r="P112" s="109">
        <v>21597</v>
      </c>
      <c r="Q112" s="110">
        <v>1026.8656887</v>
      </c>
      <c r="R112" s="100">
        <v>924.37612846000002</v>
      </c>
      <c r="S112" s="100">
        <v>1140.7187076</v>
      </c>
      <c r="T112" s="100">
        <v>1.4066199999999999E-3</v>
      </c>
      <c r="U112" s="102">
        <v>889.93841737000002</v>
      </c>
      <c r="V112" s="100">
        <v>877.44546567999998</v>
      </c>
      <c r="W112" s="100">
        <v>902.60924205000003</v>
      </c>
      <c r="X112" s="100">
        <v>0.84255839580000003</v>
      </c>
      <c r="Y112" s="100">
        <v>0.75846420469999998</v>
      </c>
      <c r="Z112" s="100">
        <v>0.9359764719</v>
      </c>
      <c r="AA112" s="109">
        <v>22811</v>
      </c>
      <c r="AB112" s="109">
        <v>23585</v>
      </c>
      <c r="AC112" s="110">
        <v>1074.1005444</v>
      </c>
      <c r="AD112" s="100">
        <v>967.88697212</v>
      </c>
      <c r="AE112" s="100">
        <v>1191.9697368</v>
      </c>
      <c r="AF112" s="100">
        <v>0.37310892800000001</v>
      </c>
      <c r="AG112" s="102">
        <v>967.18253127000003</v>
      </c>
      <c r="AH112" s="100">
        <v>954.71244408999996</v>
      </c>
      <c r="AI112" s="100">
        <v>979.81549794</v>
      </c>
      <c r="AJ112" s="100">
        <v>0.95378519319999999</v>
      </c>
      <c r="AK112" s="100">
        <v>0.85946913209999998</v>
      </c>
      <c r="AL112" s="100">
        <v>1.0584512704</v>
      </c>
      <c r="AM112" s="100">
        <v>0.42177346570000002</v>
      </c>
      <c r="AN112" s="100">
        <v>1.0459990592999999</v>
      </c>
      <c r="AO112" s="100">
        <v>0.93730285540000002</v>
      </c>
      <c r="AP112" s="100">
        <v>1.1673004362999999</v>
      </c>
      <c r="AQ112" s="100">
        <v>3.8643700000000003E-70</v>
      </c>
      <c r="AR112" s="100">
        <v>2.7500573433</v>
      </c>
      <c r="AS112" s="100">
        <v>2.4586969501999998</v>
      </c>
      <c r="AT112" s="100">
        <v>3.0759445123</v>
      </c>
      <c r="AU112" s="99">
        <v>1</v>
      </c>
      <c r="AV112" s="99">
        <v>2</v>
      </c>
      <c r="AW112" s="99" t="s">
        <v>28</v>
      </c>
      <c r="AX112" s="99" t="s">
        <v>227</v>
      </c>
      <c r="AY112" s="99" t="s">
        <v>28</v>
      </c>
      <c r="AZ112" s="99" t="s">
        <v>28</v>
      </c>
      <c r="BA112" s="99" t="s">
        <v>28</v>
      </c>
      <c r="BB112" s="99" t="s">
        <v>28</v>
      </c>
      <c r="BC112" s="111" t="s">
        <v>427</v>
      </c>
      <c r="BD112" s="112">
        <v>6978</v>
      </c>
      <c r="BE112" s="112">
        <v>19220</v>
      </c>
      <c r="BF112" s="112">
        <v>22811</v>
      </c>
    </row>
    <row r="113" spans="1:93" x14ac:dyDescent="0.3">
      <c r="A113" s="9"/>
      <c r="B113" t="s">
        <v>203</v>
      </c>
      <c r="C113" s="99">
        <v>6483</v>
      </c>
      <c r="D113" s="109">
        <v>17867</v>
      </c>
      <c r="E113" s="110">
        <v>400.42462847000002</v>
      </c>
      <c r="F113" s="100">
        <v>358.70603104999998</v>
      </c>
      <c r="G113" s="100">
        <v>446.99522509000002</v>
      </c>
      <c r="H113" s="100">
        <v>4.0760409999999998E-35</v>
      </c>
      <c r="I113" s="102">
        <v>362.84770807000001</v>
      </c>
      <c r="J113" s="100">
        <v>354.12182594000001</v>
      </c>
      <c r="K113" s="100">
        <v>371.78860381999999</v>
      </c>
      <c r="L113" s="100">
        <v>0.49953871480000001</v>
      </c>
      <c r="M113" s="100">
        <v>0.44749382780000002</v>
      </c>
      <c r="N113" s="100">
        <v>0.55763657980000003</v>
      </c>
      <c r="O113" s="109">
        <v>26203</v>
      </c>
      <c r="P113" s="109">
        <v>18748</v>
      </c>
      <c r="Q113" s="110">
        <v>1562.9346902</v>
      </c>
      <c r="R113" s="100">
        <v>1406.3754316</v>
      </c>
      <c r="S113" s="100">
        <v>1736.9222976000001</v>
      </c>
      <c r="T113" s="100">
        <v>3.8573607999999998E-6</v>
      </c>
      <c r="U113" s="102">
        <v>1397.6424152</v>
      </c>
      <c r="V113" s="100">
        <v>1380.8217918</v>
      </c>
      <c r="W113" s="100">
        <v>1414.6679408</v>
      </c>
      <c r="X113" s="100">
        <v>1.2824108936</v>
      </c>
      <c r="Y113" s="100">
        <v>1.1539517199</v>
      </c>
      <c r="Z113" s="100">
        <v>1.4251702836</v>
      </c>
      <c r="AA113" s="109">
        <v>28712</v>
      </c>
      <c r="AB113" s="109">
        <v>19650</v>
      </c>
      <c r="AC113" s="110">
        <v>1572.0067667000001</v>
      </c>
      <c r="AD113" s="100">
        <v>1417.4195671</v>
      </c>
      <c r="AE113" s="100">
        <v>1743.4536195000001</v>
      </c>
      <c r="AF113" s="100">
        <v>2.6925279999999999E-10</v>
      </c>
      <c r="AG113" s="102">
        <v>1461.1704835</v>
      </c>
      <c r="AH113" s="100">
        <v>1444.3666657000001</v>
      </c>
      <c r="AI113" s="100">
        <v>1478.1697975</v>
      </c>
      <c r="AJ113" s="100">
        <v>1.3959184600000001</v>
      </c>
      <c r="AK113" s="100">
        <v>1.2586473425</v>
      </c>
      <c r="AL113" s="100">
        <v>1.5481606968999999</v>
      </c>
      <c r="AM113" s="100">
        <v>0.91747507309999998</v>
      </c>
      <c r="AN113" s="100">
        <v>1.0058045141</v>
      </c>
      <c r="AO113" s="100">
        <v>0.90150264280000003</v>
      </c>
      <c r="AP113" s="100">
        <v>1.1221738824</v>
      </c>
      <c r="AQ113" s="100">
        <v>1.49382E-122</v>
      </c>
      <c r="AR113" s="100">
        <v>3.9031932080999998</v>
      </c>
      <c r="AS113" s="100">
        <v>3.4848438156000001</v>
      </c>
      <c r="AT113" s="100">
        <v>4.3717647120000001</v>
      </c>
      <c r="AU113" s="99">
        <v>1</v>
      </c>
      <c r="AV113" s="99">
        <v>2</v>
      </c>
      <c r="AW113" s="99">
        <v>3</v>
      </c>
      <c r="AX113" s="99" t="s">
        <v>227</v>
      </c>
      <c r="AY113" s="99" t="s">
        <v>28</v>
      </c>
      <c r="AZ113" s="99" t="s">
        <v>28</v>
      </c>
      <c r="BA113" s="99" t="s">
        <v>28</v>
      </c>
      <c r="BB113" s="99" t="s">
        <v>28</v>
      </c>
      <c r="BC113" s="111" t="s">
        <v>229</v>
      </c>
      <c r="BD113" s="112">
        <v>6483</v>
      </c>
      <c r="BE113" s="112">
        <v>26203</v>
      </c>
      <c r="BF113" s="112">
        <v>28712</v>
      </c>
      <c r="BQ113" s="46"/>
      <c r="CO113" s="4"/>
    </row>
    <row r="114" spans="1:93" s="3" customFormat="1" x14ac:dyDescent="0.3">
      <c r="A114" s="9"/>
      <c r="B114" s="3" t="s">
        <v>119</v>
      </c>
      <c r="C114" s="105">
        <v>17919</v>
      </c>
      <c r="D114" s="106">
        <v>29427</v>
      </c>
      <c r="E114" s="101">
        <v>729.22883634000004</v>
      </c>
      <c r="F114" s="107">
        <v>654.53183966999995</v>
      </c>
      <c r="G114" s="107">
        <v>812.45046233000005</v>
      </c>
      <c r="H114" s="107">
        <v>8.61874943E-2</v>
      </c>
      <c r="I114" s="108">
        <v>608.93057395999995</v>
      </c>
      <c r="J114" s="107">
        <v>600.07975489</v>
      </c>
      <c r="K114" s="107">
        <v>617.91193735000002</v>
      </c>
      <c r="L114" s="107">
        <v>0.90972934689999996</v>
      </c>
      <c r="M114" s="107">
        <v>0.81654316630000001</v>
      </c>
      <c r="N114" s="107">
        <v>1.0135501939</v>
      </c>
      <c r="O114" s="106">
        <v>39420</v>
      </c>
      <c r="P114" s="106">
        <v>32196</v>
      </c>
      <c r="Q114" s="101">
        <v>1541.2216931999999</v>
      </c>
      <c r="R114" s="107">
        <v>1386.2081687</v>
      </c>
      <c r="S114" s="107">
        <v>1713.569694</v>
      </c>
      <c r="T114" s="107">
        <v>1.42171E-5</v>
      </c>
      <c r="U114" s="108">
        <v>1224.3756988</v>
      </c>
      <c r="V114" s="107">
        <v>1212.3485512</v>
      </c>
      <c r="W114" s="107">
        <v>1236.5221623</v>
      </c>
      <c r="X114" s="107">
        <v>1.2645950602</v>
      </c>
      <c r="Y114" s="107">
        <v>1.1374041842</v>
      </c>
      <c r="Z114" s="107">
        <v>1.4060091290000001</v>
      </c>
      <c r="AA114" s="106">
        <v>41136</v>
      </c>
      <c r="AB114" s="106">
        <v>34868</v>
      </c>
      <c r="AC114" s="101">
        <v>1375.9694107</v>
      </c>
      <c r="AD114" s="107">
        <v>1240.0951728</v>
      </c>
      <c r="AE114" s="107">
        <v>1526.7310611</v>
      </c>
      <c r="AF114" s="107">
        <v>1.5873769999999999E-4</v>
      </c>
      <c r="AG114" s="108">
        <v>1179.7636802</v>
      </c>
      <c r="AH114" s="107">
        <v>1168.417874</v>
      </c>
      <c r="AI114" s="107">
        <v>1191.2196586</v>
      </c>
      <c r="AJ114" s="107">
        <v>1.2218402244</v>
      </c>
      <c r="AK114" s="107">
        <v>1.1011859366000001</v>
      </c>
      <c r="AL114" s="107">
        <v>1.3557143116000001</v>
      </c>
      <c r="AM114" s="107">
        <v>4.40551239E-2</v>
      </c>
      <c r="AN114" s="107">
        <v>0.89277838269999998</v>
      </c>
      <c r="AO114" s="107">
        <v>0.79946334460000001</v>
      </c>
      <c r="AP114" s="107">
        <v>0.99698534780000003</v>
      </c>
      <c r="AQ114" s="107">
        <v>3.3526649999999998E-39</v>
      </c>
      <c r="AR114" s="107">
        <v>2.1134952656000001</v>
      </c>
      <c r="AS114" s="107">
        <v>1.8896045733</v>
      </c>
      <c r="AT114" s="107">
        <v>2.3639137525999998</v>
      </c>
      <c r="AU114" s="105" t="s">
        <v>28</v>
      </c>
      <c r="AV114" s="105">
        <v>2</v>
      </c>
      <c r="AW114" s="105">
        <v>3</v>
      </c>
      <c r="AX114" s="105" t="s">
        <v>227</v>
      </c>
      <c r="AY114" s="105" t="s">
        <v>228</v>
      </c>
      <c r="AZ114" s="105" t="s">
        <v>28</v>
      </c>
      <c r="BA114" s="105" t="s">
        <v>28</v>
      </c>
      <c r="BB114" s="105" t="s">
        <v>28</v>
      </c>
      <c r="BC114" s="103" t="s">
        <v>424</v>
      </c>
      <c r="BD114" s="104">
        <v>17919</v>
      </c>
      <c r="BE114" s="104">
        <v>39420</v>
      </c>
      <c r="BF114" s="104">
        <v>41136</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9">
        <v>10002</v>
      </c>
      <c r="D115" s="109">
        <v>11762</v>
      </c>
      <c r="E115" s="110">
        <v>978.25283132000004</v>
      </c>
      <c r="F115" s="100">
        <v>876.88891653999997</v>
      </c>
      <c r="G115" s="100">
        <v>1091.3339008999999</v>
      </c>
      <c r="H115" s="100">
        <v>3.587768E-4</v>
      </c>
      <c r="I115" s="102">
        <v>850.36558407999996</v>
      </c>
      <c r="J115" s="100">
        <v>833.86262934000001</v>
      </c>
      <c r="K115" s="100">
        <v>867.19514839999999</v>
      </c>
      <c r="L115" s="100">
        <v>1.2203923720000001</v>
      </c>
      <c r="M115" s="100">
        <v>1.0939386123999999</v>
      </c>
      <c r="N115" s="100">
        <v>1.3614635453999999</v>
      </c>
      <c r="O115" s="109">
        <v>19562</v>
      </c>
      <c r="P115" s="109">
        <v>12275</v>
      </c>
      <c r="Q115" s="110">
        <v>1723.7456388999999</v>
      </c>
      <c r="R115" s="100">
        <v>1549.6722552000001</v>
      </c>
      <c r="S115" s="100">
        <v>1917.3725397999999</v>
      </c>
      <c r="T115" s="100">
        <v>1.740451E-10</v>
      </c>
      <c r="U115" s="102">
        <v>1593.6456212000001</v>
      </c>
      <c r="V115" s="100">
        <v>1571.4690797999999</v>
      </c>
      <c r="W115" s="100">
        <v>1616.1351173999999</v>
      </c>
      <c r="X115" s="100">
        <v>1.4143586414</v>
      </c>
      <c r="Y115" s="100">
        <v>1.2715288706000001</v>
      </c>
      <c r="Z115" s="100">
        <v>1.5732323605</v>
      </c>
      <c r="AA115" s="109">
        <v>21851</v>
      </c>
      <c r="AB115" s="109">
        <v>13052</v>
      </c>
      <c r="AC115" s="110">
        <v>1724.234031</v>
      </c>
      <c r="AD115" s="100">
        <v>1552.0001021</v>
      </c>
      <c r="AE115" s="100">
        <v>1915.5816998</v>
      </c>
      <c r="AF115" s="100">
        <v>2.1303289999999998E-15</v>
      </c>
      <c r="AG115" s="102">
        <v>1674.1495556</v>
      </c>
      <c r="AH115" s="100">
        <v>1652.0984332999999</v>
      </c>
      <c r="AI115" s="100">
        <v>1696.4950019</v>
      </c>
      <c r="AJ115" s="100">
        <v>1.5310939902</v>
      </c>
      <c r="AK115" s="100">
        <v>1.3781528413999999</v>
      </c>
      <c r="AL115" s="100">
        <v>1.7010078537</v>
      </c>
      <c r="AM115" s="100">
        <v>0.99604337580000002</v>
      </c>
      <c r="AN115" s="100">
        <v>1.0002833318</v>
      </c>
      <c r="AO115" s="100">
        <v>0.89432583779999997</v>
      </c>
      <c r="AP115" s="100">
        <v>1.1187944055000001</v>
      </c>
      <c r="AQ115" s="100">
        <v>1.519033E-22</v>
      </c>
      <c r="AR115" s="100">
        <v>1.7620655762999999</v>
      </c>
      <c r="AS115" s="100">
        <v>1.5727726543</v>
      </c>
      <c r="AT115" s="100">
        <v>1.9741410728</v>
      </c>
      <c r="AU115" s="99">
        <v>1</v>
      </c>
      <c r="AV115" s="99">
        <v>2</v>
      </c>
      <c r="AW115" s="99">
        <v>3</v>
      </c>
      <c r="AX115" s="99" t="s">
        <v>227</v>
      </c>
      <c r="AY115" s="99" t="s">
        <v>28</v>
      </c>
      <c r="AZ115" s="99" t="s">
        <v>28</v>
      </c>
      <c r="BA115" s="99" t="s">
        <v>28</v>
      </c>
      <c r="BB115" s="99" t="s">
        <v>28</v>
      </c>
      <c r="BC115" s="111" t="s">
        <v>229</v>
      </c>
      <c r="BD115" s="112">
        <v>10002</v>
      </c>
      <c r="BE115" s="112">
        <v>19562</v>
      </c>
      <c r="BF115" s="112">
        <v>21851</v>
      </c>
    </row>
    <row r="116" spans="1:93" x14ac:dyDescent="0.3">
      <c r="A116" s="9"/>
      <c r="B116" t="s">
        <v>121</v>
      </c>
      <c r="C116" s="99">
        <v>5321</v>
      </c>
      <c r="D116" s="109">
        <v>8678</v>
      </c>
      <c r="E116" s="110">
        <v>594.08012246999999</v>
      </c>
      <c r="F116" s="100">
        <v>531.52781100000004</v>
      </c>
      <c r="G116" s="100">
        <v>663.99383928999998</v>
      </c>
      <c r="H116" s="100">
        <v>1.3094945000000001E-7</v>
      </c>
      <c r="I116" s="102">
        <v>613.15971421999996</v>
      </c>
      <c r="J116" s="100">
        <v>596.90409153999997</v>
      </c>
      <c r="K116" s="100">
        <v>629.85802991000003</v>
      </c>
      <c r="L116" s="100">
        <v>0.74112829179999995</v>
      </c>
      <c r="M116" s="100">
        <v>0.6630928787</v>
      </c>
      <c r="N116" s="100">
        <v>0.82834722329999999</v>
      </c>
      <c r="O116" s="109">
        <v>13804</v>
      </c>
      <c r="P116" s="109">
        <v>8893</v>
      </c>
      <c r="Q116" s="110">
        <v>1634.3352053999999</v>
      </c>
      <c r="R116" s="100">
        <v>1469.0430429999999</v>
      </c>
      <c r="S116" s="100">
        <v>1818.2255287</v>
      </c>
      <c r="T116" s="100">
        <v>6.9110048000000004E-8</v>
      </c>
      <c r="U116" s="102">
        <v>1552.2320927000001</v>
      </c>
      <c r="V116" s="100">
        <v>1526.5526921999999</v>
      </c>
      <c r="W116" s="100">
        <v>1578.3434675000001</v>
      </c>
      <c r="X116" s="100">
        <v>1.3409960661</v>
      </c>
      <c r="Y116" s="100">
        <v>1.2053714165</v>
      </c>
      <c r="Z116" s="100">
        <v>1.4918807801</v>
      </c>
      <c r="AA116" s="109">
        <v>15334</v>
      </c>
      <c r="AB116" s="109">
        <v>9302</v>
      </c>
      <c r="AC116" s="110">
        <v>1618.3726594</v>
      </c>
      <c r="AD116" s="100">
        <v>1456.0674772</v>
      </c>
      <c r="AE116" s="100">
        <v>1798.7697039</v>
      </c>
      <c r="AF116" s="100">
        <v>1.7544090000000001E-11</v>
      </c>
      <c r="AG116" s="102">
        <v>1648.4626962</v>
      </c>
      <c r="AH116" s="100">
        <v>1622.5765704</v>
      </c>
      <c r="AI116" s="100">
        <v>1674.7618018999999</v>
      </c>
      <c r="AJ116" s="100">
        <v>1.4370906780999999</v>
      </c>
      <c r="AK116" s="100">
        <v>1.2929661076000001</v>
      </c>
      <c r="AL116" s="100">
        <v>1.5972805512999999</v>
      </c>
      <c r="AM116" s="100">
        <v>0.86428777189999995</v>
      </c>
      <c r="AN116" s="100">
        <v>0.9902330037</v>
      </c>
      <c r="AO116" s="100">
        <v>0.88482445990000003</v>
      </c>
      <c r="AP116" s="100">
        <v>1.1081987965</v>
      </c>
      <c r="AQ116" s="100">
        <v>5.1774330000000001E-66</v>
      </c>
      <c r="AR116" s="100">
        <v>2.7510349927000002</v>
      </c>
      <c r="AS116" s="100">
        <v>2.4507661759000001</v>
      </c>
      <c r="AT116" s="100">
        <v>3.0880928607000002</v>
      </c>
      <c r="AU116" s="99">
        <v>1</v>
      </c>
      <c r="AV116" s="99">
        <v>2</v>
      </c>
      <c r="AW116" s="99">
        <v>3</v>
      </c>
      <c r="AX116" s="99" t="s">
        <v>227</v>
      </c>
      <c r="AY116" s="99" t="s">
        <v>28</v>
      </c>
      <c r="AZ116" s="99" t="s">
        <v>28</v>
      </c>
      <c r="BA116" s="99" t="s">
        <v>28</v>
      </c>
      <c r="BB116" s="99" t="s">
        <v>28</v>
      </c>
      <c r="BC116" s="111" t="s">
        <v>229</v>
      </c>
      <c r="BD116" s="112">
        <v>5321</v>
      </c>
      <c r="BE116" s="112">
        <v>13804</v>
      </c>
      <c r="BF116" s="112">
        <v>15334</v>
      </c>
    </row>
    <row r="117" spans="1:93" x14ac:dyDescent="0.3">
      <c r="A117" s="9"/>
      <c r="B117" t="s">
        <v>122</v>
      </c>
      <c r="C117" s="99">
        <v>1897</v>
      </c>
      <c r="D117" s="109">
        <v>5266</v>
      </c>
      <c r="E117" s="110">
        <v>369.58432242999999</v>
      </c>
      <c r="F117" s="100">
        <v>328.81190071999998</v>
      </c>
      <c r="G117" s="100">
        <v>415.41249292999998</v>
      </c>
      <c r="H117" s="100">
        <v>1.5597760000000001E-38</v>
      </c>
      <c r="I117" s="102">
        <v>360.23547284</v>
      </c>
      <c r="J117" s="100">
        <v>344.38413668999999</v>
      </c>
      <c r="K117" s="100">
        <v>376.81641537000002</v>
      </c>
      <c r="L117" s="100">
        <v>0.46106474060000002</v>
      </c>
      <c r="M117" s="100">
        <v>0.41020022900000003</v>
      </c>
      <c r="N117" s="100">
        <v>0.51823641229999995</v>
      </c>
      <c r="O117" s="109">
        <v>11889</v>
      </c>
      <c r="P117" s="109">
        <v>5461</v>
      </c>
      <c r="Q117" s="110">
        <v>2205.5028934000002</v>
      </c>
      <c r="R117" s="100">
        <v>1984.3844094000001</v>
      </c>
      <c r="S117" s="100">
        <v>2451.2604461999999</v>
      </c>
      <c r="T117" s="100">
        <v>3.6631390000000001E-28</v>
      </c>
      <c r="U117" s="102">
        <v>2177.0737960000001</v>
      </c>
      <c r="V117" s="100">
        <v>2138.2899258000002</v>
      </c>
      <c r="W117" s="100">
        <v>2216.5611202</v>
      </c>
      <c r="X117" s="100">
        <v>1.8096475520999999</v>
      </c>
      <c r="Y117" s="100">
        <v>1.6282165848000001</v>
      </c>
      <c r="Z117" s="100">
        <v>2.0112952377000002</v>
      </c>
      <c r="AA117" s="109">
        <v>12298</v>
      </c>
      <c r="AB117" s="109">
        <v>5666</v>
      </c>
      <c r="AC117" s="110">
        <v>2134.2390374000001</v>
      </c>
      <c r="AD117" s="100">
        <v>1920.0765888999999</v>
      </c>
      <c r="AE117" s="100">
        <v>2372.2888426</v>
      </c>
      <c r="AF117" s="100">
        <v>2.1653459999999999E-32</v>
      </c>
      <c r="AG117" s="102">
        <v>2170.4906460000002</v>
      </c>
      <c r="AH117" s="100">
        <v>2132.4667518000001</v>
      </c>
      <c r="AI117" s="100">
        <v>2209.1925419999998</v>
      </c>
      <c r="AJ117" s="100">
        <v>1.895172294</v>
      </c>
      <c r="AK117" s="100">
        <v>1.7049992479</v>
      </c>
      <c r="AL117" s="100">
        <v>2.1065569549999998</v>
      </c>
      <c r="AM117" s="100">
        <v>0.56440374199999999</v>
      </c>
      <c r="AN117" s="100">
        <v>0.96768816030000004</v>
      </c>
      <c r="AO117" s="100">
        <v>0.86541316469999996</v>
      </c>
      <c r="AP117" s="100">
        <v>1.0820500701</v>
      </c>
      <c r="AQ117" s="100">
        <v>1.2911599999999999E-186</v>
      </c>
      <c r="AR117" s="100">
        <v>5.9675228617</v>
      </c>
      <c r="AS117" s="100">
        <v>5.2918212202000001</v>
      </c>
      <c r="AT117" s="100">
        <v>6.7295034399000002</v>
      </c>
      <c r="AU117" s="99">
        <v>1</v>
      </c>
      <c r="AV117" s="99">
        <v>2</v>
      </c>
      <c r="AW117" s="99">
        <v>3</v>
      </c>
      <c r="AX117" s="99" t="s">
        <v>227</v>
      </c>
      <c r="AY117" s="99" t="s">
        <v>28</v>
      </c>
      <c r="AZ117" s="99" t="s">
        <v>28</v>
      </c>
      <c r="BA117" s="99" t="s">
        <v>28</v>
      </c>
      <c r="BB117" s="99" t="s">
        <v>28</v>
      </c>
      <c r="BC117" s="111" t="s">
        <v>229</v>
      </c>
      <c r="BD117" s="112">
        <v>1897</v>
      </c>
      <c r="BE117" s="112">
        <v>11889</v>
      </c>
      <c r="BF117" s="112">
        <v>12298</v>
      </c>
    </row>
    <row r="118" spans="1:93" x14ac:dyDescent="0.3">
      <c r="A118" s="9"/>
      <c r="B118" t="s">
        <v>123</v>
      </c>
      <c r="C118" s="99">
        <v>7186</v>
      </c>
      <c r="D118" s="109">
        <v>8317</v>
      </c>
      <c r="E118" s="110">
        <v>917.49029282000004</v>
      </c>
      <c r="F118" s="100">
        <v>822.38069698000004</v>
      </c>
      <c r="G118" s="100">
        <v>1023.5994601</v>
      </c>
      <c r="H118" s="100">
        <v>1.55812707E-2</v>
      </c>
      <c r="I118" s="102">
        <v>864.01346638999996</v>
      </c>
      <c r="J118" s="100">
        <v>844.26587954000001</v>
      </c>
      <c r="K118" s="100">
        <v>884.22295416999998</v>
      </c>
      <c r="L118" s="100">
        <v>1.1445897409000001</v>
      </c>
      <c r="M118" s="100">
        <v>1.0259383846000001</v>
      </c>
      <c r="N118" s="100">
        <v>1.2769633095999999</v>
      </c>
      <c r="O118" s="109">
        <v>12805</v>
      </c>
      <c r="P118" s="109">
        <v>8462</v>
      </c>
      <c r="Q118" s="110">
        <v>1627.0129669999999</v>
      </c>
      <c r="R118" s="100">
        <v>1462.2225266</v>
      </c>
      <c r="S118" s="100">
        <v>1810.3750602</v>
      </c>
      <c r="T118" s="100">
        <v>1.1403567E-7</v>
      </c>
      <c r="U118" s="102">
        <v>1513.2356417000001</v>
      </c>
      <c r="V118" s="100">
        <v>1487.2514501000001</v>
      </c>
      <c r="W118" s="100">
        <v>1539.6738104999999</v>
      </c>
      <c r="X118" s="100">
        <v>1.3349880618000001</v>
      </c>
      <c r="Y118" s="100">
        <v>1.1997750825</v>
      </c>
      <c r="Z118" s="100">
        <v>1.4854393553</v>
      </c>
      <c r="AA118" s="109">
        <v>18198</v>
      </c>
      <c r="AB118" s="109">
        <v>8934</v>
      </c>
      <c r="AC118" s="110">
        <v>2227.7849845000001</v>
      </c>
      <c r="AD118" s="100">
        <v>2006.9819011</v>
      </c>
      <c r="AE118" s="100">
        <v>2472.8802658</v>
      </c>
      <c r="AF118" s="100">
        <v>1.4327459999999999E-37</v>
      </c>
      <c r="AG118" s="102">
        <v>2036.9375419999999</v>
      </c>
      <c r="AH118" s="100">
        <v>2007.5567934000001</v>
      </c>
      <c r="AI118" s="100">
        <v>2066.7482801000001</v>
      </c>
      <c r="AJ118" s="100">
        <v>1.9782396937</v>
      </c>
      <c r="AK118" s="100">
        <v>1.7821698633</v>
      </c>
      <c r="AL118" s="100">
        <v>2.1958806319000002</v>
      </c>
      <c r="AM118" s="100">
        <v>3.2385337E-8</v>
      </c>
      <c r="AN118" s="100">
        <v>1.3692484508</v>
      </c>
      <c r="AO118" s="100">
        <v>1.2248768269999999</v>
      </c>
      <c r="AP118" s="100">
        <v>1.5306366148999999</v>
      </c>
      <c r="AQ118" s="100">
        <v>6.1763670000000002E-23</v>
      </c>
      <c r="AR118" s="100">
        <v>1.7733298975</v>
      </c>
      <c r="AS118" s="100">
        <v>1.5824778807</v>
      </c>
      <c r="AT118" s="100">
        <v>1.9871992929</v>
      </c>
      <c r="AU118" s="99" t="s">
        <v>28</v>
      </c>
      <c r="AV118" s="99">
        <v>2</v>
      </c>
      <c r="AW118" s="99">
        <v>3</v>
      </c>
      <c r="AX118" s="99" t="s">
        <v>227</v>
      </c>
      <c r="AY118" s="99" t="s">
        <v>228</v>
      </c>
      <c r="AZ118" s="99" t="s">
        <v>28</v>
      </c>
      <c r="BA118" s="99" t="s">
        <v>28</v>
      </c>
      <c r="BB118" s="99" t="s">
        <v>28</v>
      </c>
      <c r="BC118" s="111" t="s">
        <v>424</v>
      </c>
      <c r="BD118" s="112">
        <v>7186</v>
      </c>
      <c r="BE118" s="112">
        <v>12805</v>
      </c>
      <c r="BF118" s="112">
        <v>18198</v>
      </c>
      <c r="BQ118" s="46"/>
      <c r="CC118" s="4"/>
      <c r="CO118" s="4"/>
    </row>
    <row r="119" spans="1:93" x14ac:dyDescent="0.3">
      <c r="A119" s="9"/>
      <c r="B119" t="s">
        <v>124</v>
      </c>
      <c r="C119" s="99">
        <v>2542</v>
      </c>
      <c r="D119" s="109">
        <v>944</v>
      </c>
      <c r="E119" s="110">
        <v>3675.9753116000002</v>
      </c>
      <c r="F119" s="100">
        <v>3248.1728886000001</v>
      </c>
      <c r="G119" s="100">
        <v>4160.1216913999997</v>
      </c>
      <c r="H119" s="100">
        <v>1.3411499999999999E-128</v>
      </c>
      <c r="I119" s="102">
        <v>2692.7966102</v>
      </c>
      <c r="J119" s="100">
        <v>2590.1251324999998</v>
      </c>
      <c r="K119" s="100">
        <v>2799.5379422999999</v>
      </c>
      <c r="L119" s="100">
        <v>4.5858617387000002</v>
      </c>
      <c r="M119" s="100">
        <v>4.0521686104999999</v>
      </c>
      <c r="N119" s="100">
        <v>5.1898452181000003</v>
      </c>
      <c r="O119" s="109">
        <v>2637</v>
      </c>
      <c r="P119" s="109">
        <v>1010</v>
      </c>
      <c r="Q119" s="110">
        <v>3706.5752947999999</v>
      </c>
      <c r="R119" s="100">
        <v>3281.0583225</v>
      </c>
      <c r="S119" s="100">
        <v>4187.2771116000004</v>
      </c>
      <c r="T119" s="100">
        <v>1.762023E-71</v>
      </c>
      <c r="U119" s="102">
        <v>2610.8910891</v>
      </c>
      <c r="V119" s="100">
        <v>2513.1178083</v>
      </c>
      <c r="W119" s="100">
        <v>2712.4682563000001</v>
      </c>
      <c r="X119" s="100">
        <v>3.0412995281000001</v>
      </c>
      <c r="Y119" s="100">
        <v>2.6921565958999998</v>
      </c>
      <c r="Z119" s="100">
        <v>3.4357224366999999</v>
      </c>
      <c r="AA119" s="109">
        <v>3800</v>
      </c>
      <c r="AB119" s="109">
        <v>1106</v>
      </c>
      <c r="AC119" s="110">
        <v>4587.8413700999999</v>
      </c>
      <c r="AD119" s="100">
        <v>4076.6785101</v>
      </c>
      <c r="AE119" s="100">
        <v>5163.0974542000004</v>
      </c>
      <c r="AF119" s="100">
        <v>3.9196499999999999E-120</v>
      </c>
      <c r="AG119" s="102">
        <v>3435.8047016</v>
      </c>
      <c r="AH119" s="100">
        <v>3328.2823142000002</v>
      </c>
      <c r="AI119" s="100">
        <v>3546.8006718000001</v>
      </c>
      <c r="AJ119" s="100">
        <v>4.0739344099999997</v>
      </c>
      <c r="AK119" s="100">
        <v>3.6200294476999999</v>
      </c>
      <c r="AL119" s="100">
        <v>4.5847531953000003</v>
      </c>
      <c r="AM119" s="100">
        <v>2.3389231000000002E-3</v>
      </c>
      <c r="AN119" s="100">
        <v>1.2377574999000001</v>
      </c>
      <c r="AO119" s="100">
        <v>1.0788934380999999</v>
      </c>
      <c r="AP119" s="100">
        <v>1.4200138535</v>
      </c>
      <c r="AQ119" s="100">
        <v>0.90786712010000004</v>
      </c>
      <c r="AR119" s="100">
        <v>1.0083243168</v>
      </c>
      <c r="AS119" s="100">
        <v>0.87624871150000005</v>
      </c>
      <c r="AT119" s="100">
        <v>1.1603074727</v>
      </c>
      <c r="AU119" s="99">
        <v>1</v>
      </c>
      <c r="AV119" s="99">
        <v>2</v>
      </c>
      <c r="AW119" s="99">
        <v>3</v>
      </c>
      <c r="AX119" s="99" t="s">
        <v>28</v>
      </c>
      <c r="AY119" s="99" t="s">
        <v>228</v>
      </c>
      <c r="AZ119" s="99" t="s">
        <v>28</v>
      </c>
      <c r="BA119" s="99" t="s">
        <v>28</v>
      </c>
      <c r="BB119" s="99" t="s">
        <v>28</v>
      </c>
      <c r="BC119" s="111" t="s">
        <v>437</v>
      </c>
      <c r="BD119" s="112">
        <v>2542</v>
      </c>
      <c r="BE119" s="112">
        <v>2637</v>
      </c>
      <c r="BF119" s="112">
        <v>3800</v>
      </c>
      <c r="BQ119" s="46"/>
      <c r="CC119" s="4"/>
      <c r="CO119" s="4"/>
    </row>
    <row r="120" spans="1:93" s="3" customFormat="1" x14ac:dyDescent="0.3">
      <c r="A120" s="9"/>
      <c r="B120" s="3" t="s">
        <v>197</v>
      </c>
      <c r="C120" s="105">
        <v>14576</v>
      </c>
      <c r="D120" s="106">
        <v>38814</v>
      </c>
      <c r="E120" s="101">
        <v>365.81518695</v>
      </c>
      <c r="F120" s="107">
        <v>328.71233723</v>
      </c>
      <c r="G120" s="107">
        <v>407.10595814999999</v>
      </c>
      <c r="H120" s="107">
        <v>7.2386380000000003E-47</v>
      </c>
      <c r="I120" s="108">
        <v>375.53460092</v>
      </c>
      <c r="J120" s="107">
        <v>369.48734367999998</v>
      </c>
      <c r="K120" s="107">
        <v>381.68083128000001</v>
      </c>
      <c r="L120" s="107">
        <v>0.45636265939999998</v>
      </c>
      <c r="M120" s="107">
        <v>0.41007602129999998</v>
      </c>
      <c r="N120" s="107">
        <v>0.5078738236</v>
      </c>
      <c r="O120" s="106">
        <v>58874</v>
      </c>
      <c r="P120" s="106">
        <v>38952</v>
      </c>
      <c r="Q120" s="101">
        <v>1560.2347602</v>
      </c>
      <c r="R120" s="107">
        <v>1406.5649146000001</v>
      </c>
      <c r="S120" s="107">
        <v>1730.6933236</v>
      </c>
      <c r="T120" s="107">
        <v>3.0228169E-6</v>
      </c>
      <c r="U120" s="108">
        <v>1511.4499897000001</v>
      </c>
      <c r="V120" s="107">
        <v>1499.2901672</v>
      </c>
      <c r="W120" s="107">
        <v>1523.7084331000001</v>
      </c>
      <c r="X120" s="107">
        <v>1.2801955613</v>
      </c>
      <c r="Y120" s="107">
        <v>1.1541071935</v>
      </c>
      <c r="Z120" s="107">
        <v>1.4200593187999999</v>
      </c>
      <c r="AA120" s="106">
        <v>62507</v>
      </c>
      <c r="AB120" s="106">
        <v>39982</v>
      </c>
      <c r="AC120" s="101">
        <v>1577.0902083000001</v>
      </c>
      <c r="AD120" s="107">
        <v>1424.1776136999999</v>
      </c>
      <c r="AE120" s="107">
        <v>1746.4208825999999</v>
      </c>
      <c r="AF120" s="107">
        <v>9.6594089999999995E-11</v>
      </c>
      <c r="AG120" s="108">
        <v>1563.3785203</v>
      </c>
      <c r="AH120" s="107">
        <v>1551.1704588</v>
      </c>
      <c r="AI120" s="107">
        <v>1575.6826619999999</v>
      </c>
      <c r="AJ120" s="107">
        <v>1.4004324799000001</v>
      </c>
      <c r="AK120" s="107">
        <v>1.2646483866</v>
      </c>
      <c r="AL120" s="107">
        <v>1.5507955820999999</v>
      </c>
      <c r="AM120" s="107">
        <v>0.84291684339999995</v>
      </c>
      <c r="AN120" s="107">
        <v>1.0108031487</v>
      </c>
      <c r="AO120" s="107">
        <v>0.90888963150000002</v>
      </c>
      <c r="AP120" s="107">
        <v>1.1241441976</v>
      </c>
      <c r="AQ120" s="107">
        <v>7.7026700000000004E-151</v>
      </c>
      <c r="AR120" s="107">
        <v>4.2650901763000002</v>
      </c>
      <c r="AS120" s="107">
        <v>3.8258819120999998</v>
      </c>
      <c r="AT120" s="107">
        <v>4.7547192072</v>
      </c>
      <c r="AU120" s="105">
        <v>1</v>
      </c>
      <c r="AV120" s="105">
        <v>2</v>
      </c>
      <c r="AW120" s="105">
        <v>3</v>
      </c>
      <c r="AX120" s="105" t="s">
        <v>227</v>
      </c>
      <c r="AY120" s="105" t="s">
        <v>28</v>
      </c>
      <c r="AZ120" s="105" t="s">
        <v>28</v>
      </c>
      <c r="BA120" s="105" t="s">
        <v>28</v>
      </c>
      <c r="BB120" s="105" t="s">
        <v>28</v>
      </c>
      <c r="BC120" s="103" t="s">
        <v>229</v>
      </c>
      <c r="BD120" s="104">
        <v>14576</v>
      </c>
      <c r="BE120" s="104">
        <v>58874</v>
      </c>
      <c r="BF120" s="104">
        <v>62507</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9">
        <v>16647</v>
      </c>
      <c r="D121" s="109">
        <v>21746</v>
      </c>
      <c r="E121" s="110">
        <v>892.07970501</v>
      </c>
      <c r="F121" s="100">
        <v>802.00192607999998</v>
      </c>
      <c r="G121" s="100">
        <v>992.27467442</v>
      </c>
      <c r="H121" s="100">
        <v>4.8901232500000003E-2</v>
      </c>
      <c r="I121" s="102">
        <v>765.52009565000003</v>
      </c>
      <c r="J121" s="100">
        <v>753.97912765000001</v>
      </c>
      <c r="K121" s="100">
        <v>777.23771833000001</v>
      </c>
      <c r="L121" s="100">
        <v>1.1128894621000001</v>
      </c>
      <c r="M121" s="100">
        <v>1.0005154103</v>
      </c>
      <c r="N121" s="100">
        <v>1.2378849360999999</v>
      </c>
      <c r="O121" s="109">
        <v>32778</v>
      </c>
      <c r="P121" s="109">
        <v>23811</v>
      </c>
      <c r="Q121" s="110">
        <v>1628.7560582000001</v>
      </c>
      <c r="R121" s="100">
        <v>1467.9264820999999</v>
      </c>
      <c r="S121" s="100">
        <v>1807.2065117</v>
      </c>
      <c r="T121" s="100">
        <v>4.5782832999999997E-8</v>
      </c>
      <c r="U121" s="102">
        <v>1376.5906514000001</v>
      </c>
      <c r="V121" s="100">
        <v>1361.7684392000001</v>
      </c>
      <c r="W121" s="100">
        <v>1391.5741963999999</v>
      </c>
      <c r="X121" s="100">
        <v>1.3364182938</v>
      </c>
      <c r="Y121" s="100">
        <v>1.2044552619</v>
      </c>
      <c r="Z121" s="100">
        <v>1.4828395146</v>
      </c>
      <c r="AA121" s="109">
        <v>34295</v>
      </c>
      <c r="AB121" s="109">
        <v>26024</v>
      </c>
      <c r="AC121" s="110">
        <v>1471.4472562999999</v>
      </c>
      <c r="AD121" s="100">
        <v>1328.0864575000001</v>
      </c>
      <c r="AE121" s="100">
        <v>1630.2831911999999</v>
      </c>
      <c r="AF121" s="100">
        <v>3.1602216999999998E-7</v>
      </c>
      <c r="AG121" s="102">
        <v>1317.8220105</v>
      </c>
      <c r="AH121" s="100">
        <v>1303.9482793</v>
      </c>
      <c r="AI121" s="100">
        <v>1331.8433551999999</v>
      </c>
      <c r="AJ121" s="100">
        <v>1.3066231210999999</v>
      </c>
      <c r="AK121" s="100">
        <v>1.1793208793000001</v>
      </c>
      <c r="AL121" s="100">
        <v>1.4476670518999999</v>
      </c>
      <c r="AM121" s="100">
        <v>6.3014337300000001E-2</v>
      </c>
      <c r="AN121" s="100">
        <v>0.90341782540000004</v>
      </c>
      <c r="AO121" s="100">
        <v>0.81167812719999999</v>
      </c>
      <c r="AP121" s="100">
        <v>1.0055263779000001</v>
      </c>
      <c r="AQ121" s="100">
        <v>1.5235260000000001E-27</v>
      </c>
      <c r="AR121" s="100">
        <v>1.8257965617</v>
      </c>
      <c r="AS121" s="100">
        <v>1.6380603797</v>
      </c>
      <c r="AT121" s="100">
        <v>2.0350489677999999</v>
      </c>
      <c r="AU121" s="99" t="s">
        <v>28</v>
      </c>
      <c r="AV121" s="99">
        <v>2</v>
      </c>
      <c r="AW121" s="99">
        <v>3</v>
      </c>
      <c r="AX121" s="99" t="s">
        <v>227</v>
      </c>
      <c r="AY121" s="99" t="s">
        <v>28</v>
      </c>
      <c r="AZ121" s="99" t="s">
        <v>28</v>
      </c>
      <c r="BA121" s="99" t="s">
        <v>28</v>
      </c>
      <c r="BB121" s="99" t="s">
        <v>28</v>
      </c>
      <c r="BC121" s="111" t="s">
        <v>428</v>
      </c>
      <c r="BD121" s="112">
        <v>16647</v>
      </c>
      <c r="BE121" s="112">
        <v>32778</v>
      </c>
      <c r="BF121" s="112">
        <v>34295</v>
      </c>
    </row>
    <row r="122" spans="1:93" x14ac:dyDescent="0.3">
      <c r="A122" s="9"/>
      <c r="B122" t="s">
        <v>199</v>
      </c>
      <c r="C122" s="99">
        <v>5658</v>
      </c>
      <c r="D122" s="109">
        <v>21561</v>
      </c>
      <c r="E122" s="110">
        <v>265.25159120000001</v>
      </c>
      <c r="F122" s="100">
        <v>237.69412188999999</v>
      </c>
      <c r="G122" s="100">
        <v>296.00398224000003</v>
      </c>
      <c r="H122" s="100">
        <v>6.5788530000000001E-87</v>
      </c>
      <c r="I122" s="102">
        <v>262.41825518000002</v>
      </c>
      <c r="J122" s="100">
        <v>255.66886019</v>
      </c>
      <c r="K122" s="100">
        <v>269.34582726000002</v>
      </c>
      <c r="L122" s="100">
        <v>0.33090731579999999</v>
      </c>
      <c r="M122" s="100">
        <v>0.29652875410000001</v>
      </c>
      <c r="N122" s="100">
        <v>0.36927161409999998</v>
      </c>
      <c r="O122" s="109">
        <v>47800</v>
      </c>
      <c r="P122" s="109">
        <v>21365</v>
      </c>
      <c r="Q122" s="110">
        <v>2319.3594551000001</v>
      </c>
      <c r="R122" s="100">
        <v>2090.7824844000002</v>
      </c>
      <c r="S122" s="100">
        <v>2572.9258410000002</v>
      </c>
      <c r="T122" s="100">
        <v>5.3582930000000003E-34</v>
      </c>
      <c r="U122" s="102">
        <v>2237.3040019</v>
      </c>
      <c r="V122" s="100">
        <v>2217.3369501000002</v>
      </c>
      <c r="W122" s="100">
        <v>2257.4508562999999</v>
      </c>
      <c r="X122" s="100">
        <v>1.9030685351000001</v>
      </c>
      <c r="Y122" s="100">
        <v>1.7155177697999999</v>
      </c>
      <c r="Z122" s="100">
        <v>2.1111234830000001</v>
      </c>
      <c r="AA122" s="109">
        <v>47626</v>
      </c>
      <c r="AB122" s="109">
        <v>21410</v>
      </c>
      <c r="AC122" s="110">
        <v>2216.3389854000002</v>
      </c>
      <c r="AD122" s="100">
        <v>2001.2635084999999</v>
      </c>
      <c r="AE122" s="100">
        <v>2454.5285902000001</v>
      </c>
      <c r="AF122" s="100">
        <v>1.2246730000000001E-38</v>
      </c>
      <c r="AG122" s="102">
        <v>2224.4745446000002</v>
      </c>
      <c r="AH122" s="100">
        <v>2204.5859209</v>
      </c>
      <c r="AI122" s="100">
        <v>2244.5425931</v>
      </c>
      <c r="AJ122" s="100">
        <v>1.968075818</v>
      </c>
      <c r="AK122" s="100">
        <v>1.7770920162999999</v>
      </c>
      <c r="AL122" s="100">
        <v>2.1795846188999999</v>
      </c>
      <c r="AM122" s="100">
        <v>0.40277907629999998</v>
      </c>
      <c r="AN122" s="100">
        <v>0.95558236149999998</v>
      </c>
      <c r="AO122" s="100">
        <v>0.85910171999999996</v>
      </c>
      <c r="AP122" s="100">
        <v>1.0628981743000001</v>
      </c>
      <c r="AQ122" s="100">
        <v>1E-100</v>
      </c>
      <c r="AR122" s="100">
        <v>8.7439982722000007</v>
      </c>
      <c r="AS122" s="100">
        <v>7.8219131084000004</v>
      </c>
      <c r="AT122" s="100">
        <v>9.7747833202999992</v>
      </c>
      <c r="AU122" s="99">
        <v>1</v>
      </c>
      <c r="AV122" s="99">
        <v>2</v>
      </c>
      <c r="AW122" s="99">
        <v>3</v>
      </c>
      <c r="AX122" s="99" t="s">
        <v>227</v>
      </c>
      <c r="AY122" s="99" t="s">
        <v>28</v>
      </c>
      <c r="AZ122" s="99" t="s">
        <v>28</v>
      </c>
      <c r="BA122" s="99" t="s">
        <v>28</v>
      </c>
      <c r="BB122" s="99" t="s">
        <v>28</v>
      </c>
      <c r="BC122" s="111" t="s">
        <v>229</v>
      </c>
      <c r="BD122" s="112">
        <v>5658</v>
      </c>
      <c r="BE122" s="112">
        <v>47800</v>
      </c>
      <c r="BF122" s="112">
        <v>47626</v>
      </c>
      <c r="BQ122" s="46"/>
      <c r="CC122" s="4"/>
      <c r="CO122" s="4"/>
    </row>
    <row r="123" spans="1:93" s="3" customFormat="1" x14ac:dyDescent="0.3">
      <c r="A123" s="9"/>
      <c r="B123" s="3" t="s">
        <v>125</v>
      </c>
      <c r="C123" s="105">
        <v>3567</v>
      </c>
      <c r="D123" s="106">
        <v>15475</v>
      </c>
      <c r="E123" s="101">
        <v>277.10414438999999</v>
      </c>
      <c r="F123" s="107">
        <v>247.06230884999999</v>
      </c>
      <c r="G123" s="107">
        <v>310.79895268000001</v>
      </c>
      <c r="H123" s="107">
        <v>1.4776850000000001E-73</v>
      </c>
      <c r="I123" s="108">
        <v>230.50080775000001</v>
      </c>
      <c r="J123" s="107">
        <v>223.05927507999999</v>
      </c>
      <c r="K123" s="107">
        <v>238.19059913999999</v>
      </c>
      <c r="L123" s="107">
        <v>0.34569364200000002</v>
      </c>
      <c r="M123" s="107">
        <v>0.30821577760000002</v>
      </c>
      <c r="N123" s="107">
        <v>0.38772867189999999</v>
      </c>
      <c r="O123" s="106">
        <v>26180</v>
      </c>
      <c r="P123" s="106">
        <v>15854</v>
      </c>
      <c r="Q123" s="101">
        <v>2029.8402793</v>
      </c>
      <c r="R123" s="107">
        <v>1824.0383839000001</v>
      </c>
      <c r="S123" s="107">
        <v>2258.8623109999999</v>
      </c>
      <c r="T123" s="107">
        <v>8.5431279999999994E-21</v>
      </c>
      <c r="U123" s="108">
        <v>1651.3182793000001</v>
      </c>
      <c r="V123" s="107">
        <v>1631.4359923</v>
      </c>
      <c r="W123" s="107">
        <v>1671.4428714999999</v>
      </c>
      <c r="X123" s="107">
        <v>1.6655137944</v>
      </c>
      <c r="Y123" s="107">
        <v>1.4966503133</v>
      </c>
      <c r="Z123" s="107">
        <v>1.8534297388000001</v>
      </c>
      <c r="AA123" s="106">
        <v>31644</v>
      </c>
      <c r="AB123" s="106">
        <v>15823</v>
      </c>
      <c r="AC123" s="101">
        <v>2334.8114641000002</v>
      </c>
      <c r="AD123" s="107">
        <v>2102.6806660000002</v>
      </c>
      <c r="AE123" s="107">
        <v>2592.5689342000001</v>
      </c>
      <c r="AF123" s="107">
        <v>2.1085879999999999E-42</v>
      </c>
      <c r="AG123" s="108">
        <v>1999.8736017000001</v>
      </c>
      <c r="AH123" s="107">
        <v>1977.9599567</v>
      </c>
      <c r="AI123" s="107">
        <v>2022.0300259999999</v>
      </c>
      <c r="AJ123" s="107">
        <v>2.0732776042999999</v>
      </c>
      <c r="AK123" s="107">
        <v>1.8671489328999999</v>
      </c>
      <c r="AL123" s="107">
        <v>2.3021623765000001</v>
      </c>
      <c r="AM123" s="107">
        <v>1.4184332399999999E-2</v>
      </c>
      <c r="AN123" s="107">
        <v>1.150243932</v>
      </c>
      <c r="AO123" s="107">
        <v>1.0285127155</v>
      </c>
      <c r="AP123" s="107">
        <v>1.2863828353</v>
      </c>
      <c r="AQ123" s="107">
        <v>1.7611999999999999E-235</v>
      </c>
      <c r="AR123" s="107">
        <v>7.3251891767000004</v>
      </c>
      <c r="AS123" s="107">
        <v>6.5026283821000002</v>
      </c>
      <c r="AT123" s="107">
        <v>8.2518011673</v>
      </c>
      <c r="AU123" s="105">
        <v>1</v>
      </c>
      <c r="AV123" s="105">
        <v>2</v>
      </c>
      <c r="AW123" s="105">
        <v>3</v>
      </c>
      <c r="AX123" s="105" t="s">
        <v>227</v>
      </c>
      <c r="AY123" s="105" t="s">
        <v>228</v>
      </c>
      <c r="AZ123" s="105" t="s">
        <v>28</v>
      </c>
      <c r="BA123" s="105" t="s">
        <v>28</v>
      </c>
      <c r="BB123" s="105" t="s">
        <v>28</v>
      </c>
      <c r="BC123" s="103" t="s">
        <v>426</v>
      </c>
      <c r="BD123" s="104">
        <v>3567</v>
      </c>
      <c r="BE123" s="104">
        <v>26180</v>
      </c>
      <c r="BF123" s="104">
        <v>31644</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9">
        <v>5427</v>
      </c>
      <c r="D124" s="109">
        <v>7207</v>
      </c>
      <c r="E124" s="110">
        <v>958.37054910999996</v>
      </c>
      <c r="F124" s="100">
        <v>855.43633881999995</v>
      </c>
      <c r="G124" s="100">
        <v>1073.6907795</v>
      </c>
      <c r="H124" s="100">
        <v>2.0597981999999999E-3</v>
      </c>
      <c r="I124" s="102">
        <v>753.01789926000004</v>
      </c>
      <c r="J124" s="100">
        <v>733.24779221999995</v>
      </c>
      <c r="K124" s="100">
        <v>773.32105548000004</v>
      </c>
      <c r="L124" s="100">
        <v>1.1955887784999999</v>
      </c>
      <c r="M124" s="100">
        <v>1.0671760400000001</v>
      </c>
      <c r="N124" s="100">
        <v>1.3394533552000001</v>
      </c>
      <c r="O124" s="109">
        <v>17126</v>
      </c>
      <c r="P124" s="109">
        <v>8003</v>
      </c>
      <c r="Q124" s="110">
        <v>2809.7492894000002</v>
      </c>
      <c r="R124" s="100">
        <v>2520.2863533</v>
      </c>
      <c r="S124" s="100">
        <v>3132.4579681999999</v>
      </c>
      <c r="T124" s="100">
        <v>3.0778939999999997E-51</v>
      </c>
      <c r="U124" s="102">
        <v>2139.9475197000002</v>
      </c>
      <c r="V124" s="100">
        <v>2108.1366806999999</v>
      </c>
      <c r="W124" s="100">
        <v>2172.23837</v>
      </c>
      <c r="X124" s="100">
        <v>2.3054406044000002</v>
      </c>
      <c r="Y124" s="100">
        <v>2.0679320093000002</v>
      </c>
      <c r="Z124" s="100">
        <v>2.5702278203</v>
      </c>
      <c r="AA124" s="109">
        <v>19306</v>
      </c>
      <c r="AB124" s="109">
        <v>8681</v>
      </c>
      <c r="AC124" s="110">
        <v>2745.3465597999998</v>
      </c>
      <c r="AD124" s="100">
        <v>2465.9853334999998</v>
      </c>
      <c r="AE124" s="100">
        <v>3056.3554580999999</v>
      </c>
      <c r="AF124" s="100">
        <v>1.49158E-59</v>
      </c>
      <c r="AG124" s="102">
        <v>2223.9373344000001</v>
      </c>
      <c r="AH124" s="100">
        <v>2192.7868345000002</v>
      </c>
      <c r="AI124" s="100">
        <v>2255.5303551000002</v>
      </c>
      <c r="AJ124" s="100">
        <v>2.4378266194</v>
      </c>
      <c r="AK124" s="100">
        <v>2.1897580353000001</v>
      </c>
      <c r="AL124" s="100">
        <v>2.7139978620999998</v>
      </c>
      <c r="AM124" s="100">
        <v>0.69494005889999999</v>
      </c>
      <c r="AN124" s="100">
        <v>0.97707883409999996</v>
      </c>
      <c r="AO124" s="100">
        <v>0.87015995020000003</v>
      </c>
      <c r="AP124" s="100">
        <v>1.0971351277000001</v>
      </c>
      <c r="AQ124" s="100">
        <v>1.483325E-69</v>
      </c>
      <c r="AR124" s="100">
        <v>2.931798449</v>
      </c>
      <c r="AS124" s="100">
        <v>2.6013453463</v>
      </c>
      <c r="AT124" s="100">
        <v>3.3042295432</v>
      </c>
      <c r="AU124" s="99">
        <v>1</v>
      </c>
      <c r="AV124" s="99">
        <v>2</v>
      </c>
      <c r="AW124" s="99">
        <v>3</v>
      </c>
      <c r="AX124" s="99" t="s">
        <v>227</v>
      </c>
      <c r="AY124" s="99" t="s">
        <v>28</v>
      </c>
      <c r="AZ124" s="99" t="s">
        <v>28</v>
      </c>
      <c r="BA124" s="99" t="s">
        <v>28</v>
      </c>
      <c r="BB124" s="99" t="s">
        <v>28</v>
      </c>
      <c r="BC124" s="111" t="s">
        <v>229</v>
      </c>
      <c r="BD124" s="112">
        <v>5427</v>
      </c>
      <c r="BE124" s="112">
        <v>17126</v>
      </c>
      <c r="BF124" s="112">
        <v>19306</v>
      </c>
      <c r="BQ124" s="46"/>
      <c r="CC124" s="4"/>
      <c r="CO124" s="4"/>
    </row>
    <row r="125" spans="1:93" x14ac:dyDescent="0.3">
      <c r="A125" s="9"/>
      <c r="B125" t="s">
        <v>127</v>
      </c>
      <c r="C125" s="99">
        <v>5308</v>
      </c>
      <c r="D125" s="109">
        <v>1708</v>
      </c>
      <c r="E125" s="110">
        <v>4565.1283282000004</v>
      </c>
      <c r="F125" s="100">
        <v>4058.6653403999999</v>
      </c>
      <c r="G125" s="100">
        <v>5134.7906033999998</v>
      </c>
      <c r="H125" s="100">
        <v>7.6589600000000001E-185</v>
      </c>
      <c r="I125" s="102">
        <v>3107.7283372000002</v>
      </c>
      <c r="J125" s="100">
        <v>3025.2391339999999</v>
      </c>
      <c r="K125" s="100">
        <v>3192.4667737999998</v>
      </c>
      <c r="L125" s="100">
        <v>5.6951000911999996</v>
      </c>
      <c r="M125" s="100">
        <v>5.0632761423000003</v>
      </c>
      <c r="N125" s="100">
        <v>6.4057665704</v>
      </c>
      <c r="O125" s="109">
        <v>7985</v>
      </c>
      <c r="P125" s="109">
        <v>1954</v>
      </c>
      <c r="Q125" s="110">
        <v>5296.0763231000001</v>
      </c>
      <c r="R125" s="100">
        <v>4719.9770280000002</v>
      </c>
      <c r="S125" s="100">
        <v>5942.4917224999999</v>
      </c>
      <c r="T125" s="100">
        <v>5.5925600000000004E-138</v>
      </c>
      <c r="U125" s="102">
        <v>4086.4892528</v>
      </c>
      <c r="V125" s="100">
        <v>3997.8335108000001</v>
      </c>
      <c r="W125" s="100">
        <v>4177.1110197999997</v>
      </c>
      <c r="X125" s="100">
        <v>4.3455084925999996</v>
      </c>
      <c r="Y125" s="100">
        <v>3.8728105506000001</v>
      </c>
      <c r="Z125" s="100">
        <v>4.8759018323000003</v>
      </c>
      <c r="AA125" s="109">
        <v>9946</v>
      </c>
      <c r="AB125" s="109">
        <v>2239</v>
      </c>
      <c r="AC125" s="110">
        <v>5853.1662912000002</v>
      </c>
      <c r="AD125" s="100">
        <v>5229.9464303000004</v>
      </c>
      <c r="AE125" s="100">
        <v>6550.6513477999997</v>
      </c>
      <c r="AF125" s="100">
        <v>4.5818699999999999E-181</v>
      </c>
      <c r="AG125" s="102">
        <v>4442.1616793000003</v>
      </c>
      <c r="AH125" s="100">
        <v>4355.7131382999996</v>
      </c>
      <c r="AI125" s="100">
        <v>4530.3259785</v>
      </c>
      <c r="AJ125" s="100">
        <v>5.1975239853000001</v>
      </c>
      <c r="AK125" s="100">
        <v>4.6441140847</v>
      </c>
      <c r="AL125" s="100">
        <v>5.8168802671000002</v>
      </c>
      <c r="AM125" s="100">
        <v>0.1210484922</v>
      </c>
      <c r="AN125" s="100">
        <v>1.105189188</v>
      </c>
      <c r="AO125" s="100">
        <v>0.97392397100000005</v>
      </c>
      <c r="AP125" s="100">
        <v>1.2541462965000001</v>
      </c>
      <c r="AQ125" s="100">
        <v>2.40031281E-2</v>
      </c>
      <c r="AR125" s="100">
        <v>1.1601155416</v>
      </c>
      <c r="AS125" s="100">
        <v>1.019743045</v>
      </c>
      <c r="AT125" s="100">
        <v>1.3198109822999999</v>
      </c>
      <c r="AU125" s="99">
        <v>1</v>
      </c>
      <c r="AV125" s="99">
        <v>2</v>
      </c>
      <c r="AW125" s="99">
        <v>3</v>
      </c>
      <c r="AX125" s="99" t="s">
        <v>227</v>
      </c>
      <c r="AY125" s="99" t="s">
        <v>28</v>
      </c>
      <c r="AZ125" s="99" t="s">
        <v>28</v>
      </c>
      <c r="BA125" s="99" t="s">
        <v>28</v>
      </c>
      <c r="BB125" s="99" t="s">
        <v>28</v>
      </c>
      <c r="BC125" s="111" t="s">
        <v>229</v>
      </c>
      <c r="BD125" s="112">
        <v>5308</v>
      </c>
      <c r="BE125" s="112">
        <v>7985</v>
      </c>
      <c r="BF125" s="112">
        <v>9946</v>
      </c>
      <c r="BQ125" s="46"/>
      <c r="CC125" s="4"/>
      <c r="CO125" s="4"/>
    </row>
    <row r="126" spans="1:93" s="3" customFormat="1" x14ac:dyDescent="0.3">
      <c r="A126" s="9" t="s">
        <v>236</v>
      </c>
      <c r="B126" s="3" t="s">
        <v>51</v>
      </c>
      <c r="C126" s="105">
        <v>24456</v>
      </c>
      <c r="D126" s="106">
        <v>36171</v>
      </c>
      <c r="E126" s="101">
        <v>905.42546303999995</v>
      </c>
      <c r="F126" s="107">
        <v>813.80222896999999</v>
      </c>
      <c r="G126" s="107">
        <v>1007.3642464</v>
      </c>
      <c r="H126" s="107">
        <v>2.5236411E-2</v>
      </c>
      <c r="I126" s="108">
        <v>676.12175500000001</v>
      </c>
      <c r="J126" s="107">
        <v>667.70079465000003</v>
      </c>
      <c r="K126" s="107">
        <v>684.64891946</v>
      </c>
      <c r="L126" s="107">
        <v>1.1295385949000001</v>
      </c>
      <c r="M126" s="107">
        <v>1.0152365531</v>
      </c>
      <c r="N126" s="107">
        <v>1.2567095159999999</v>
      </c>
      <c r="O126" s="106">
        <v>26628</v>
      </c>
      <c r="P126" s="106">
        <v>41464</v>
      </c>
      <c r="Q126" s="101">
        <v>886.09105434000003</v>
      </c>
      <c r="R126" s="107">
        <v>797.47849891999999</v>
      </c>
      <c r="S126" s="107">
        <v>984.54987519999997</v>
      </c>
      <c r="T126" s="107">
        <v>3.0394011E-9</v>
      </c>
      <c r="U126" s="108">
        <v>642.19563959000004</v>
      </c>
      <c r="V126" s="107">
        <v>634.52837190000002</v>
      </c>
      <c r="W126" s="107">
        <v>649.95555404000004</v>
      </c>
      <c r="X126" s="107">
        <v>0.72705073850000002</v>
      </c>
      <c r="Y126" s="107">
        <v>0.65434283390000003</v>
      </c>
      <c r="Z126" s="107">
        <v>0.80783764869999997</v>
      </c>
      <c r="AA126" s="106">
        <v>29391</v>
      </c>
      <c r="AB126" s="106">
        <v>46668</v>
      </c>
      <c r="AC126" s="101">
        <v>762.53880371000002</v>
      </c>
      <c r="AD126" s="107">
        <v>688.02081080000005</v>
      </c>
      <c r="AE126" s="107">
        <v>845.12767350000001</v>
      </c>
      <c r="AF126" s="107">
        <v>1.075211E-13</v>
      </c>
      <c r="AG126" s="108">
        <v>629.78914887999997</v>
      </c>
      <c r="AH126" s="107">
        <v>622.63009033000003</v>
      </c>
      <c r="AI126" s="107">
        <v>637.03052294999998</v>
      </c>
      <c r="AJ126" s="107">
        <v>0.67712303470000001</v>
      </c>
      <c r="AK126" s="107">
        <v>0.61095217329999996</v>
      </c>
      <c r="AL126" s="107">
        <v>0.75046071390000002</v>
      </c>
      <c r="AM126" s="107">
        <v>6.7966507000000002E-3</v>
      </c>
      <c r="AN126" s="107">
        <v>0.86056483699999997</v>
      </c>
      <c r="AO126" s="107">
        <v>0.77189539149999997</v>
      </c>
      <c r="AP126" s="107">
        <v>0.95941995089999998</v>
      </c>
      <c r="AQ126" s="107">
        <v>0.70070995849999995</v>
      </c>
      <c r="AR126" s="107">
        <v>0.97864605149999995</v>
      </c>
      <c r="AS126" s="107">
        <v>0.8766442149</v>
      </c>
      <c r="AT126" s="107">
        <v>1.0925163</v>
      </c>
      <c r="AU126" s="105" t="s">
        <v>28</v>
      </c>
      <c r="AV126" s="105">
        <v>2</v>
      </c>
      <c r="AW126" s="105">
        <v>3</v>
      </c>
      <c r="AX126" s="105" t="s">
        <v>28</v>
      </c>
      <c r="AY126" s="105" t="s">
        <v>228</v>
      </c>
      <c r="AZ126" s="105" t="s">
        <v>28</v>
      </c>
      <c r="BA126" s="105" t="s">
        <v>28</v>
      </c>
      <c r="BB126" s="105" t="s">
        <v>28</v>
      </c>
      <c r="BC126" s="103" t="s">
        <v>438</v>
      </c>
      <c r="BD126" s="104">
        <v>24456</v>
      </c>
      <c r="BE126" s="104">
        <v>26628</v>
      </c>
      <c r="BF126" s="104">
        <v>29391</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9">
        <v>15032</v>
      </c>
      <c r="D127" s="109">
        <v>19961</v>
      </c>
      <c r="E127" s="110">
        <v>894.77609079000001</v>
      </c>
      <c r="F127" s="100">
        <v>803.96566747999998</v>
      </c>
      <c r="G127" s="100">
        <v>995.84383393999997</v>
      </c>
      <c r="H127" s="100">
        <v>4.3989563699999998E-2</v>
      </c>
      <c r="I127" s="102">
        <v>753.06848353999999</v>
      </c>
      <c r="J127" s="100">
        <v>741.12564697000005</v>
      </c>
      <c r="K127" s="100">
        <v>765.20377242999996</v>
      </c>
      <c r="L127" s="100">
        <v>1.1162532639</v>
      </c>
      <c r="M127" s="100">
        <v>1.0029652218</v>
      </c>
      <c r="N127" s="100">
        <v>1.2423375427000001</v>
      </c>
      <c r="O127" s="109">
        <v>16485</v>
      </c>
      <c r="P127" s="109">
        <v>20664</v>
      </c>
      <c r="Q127" s="110">
        <v>836.73577660000001</v>
      </c>
      <c r="R127" s="100">
        <v>753.11033551000003</v>
      </c>
      <c r="S127" s="100">
        <v>929.64699438000002</v>
      </c>
      <c r="T127" s="100">
        <v>2.5581959999999999E-12</v>
      </c>
      <c r="U127" s="102">
        <v>797.76422763999994</v>
      </c>
      <c r="V127" s="100">
        <v>785.67864519</v>
      </c>
      <c r="W127" s="100">
        <v>810.03571474</v>
      </c>
      <c r="X127" s="100">
        <v>0.68655400740000005</v>
      </c>
      <c r="Y127" s="100">
        <v>0.6179381035</v>
      </c>
      <c r="Z127" s="100">
        <v>0.76278902770000001</v>
      </c>
      <c r="AA127" s="109">
        <v>15716</v>
      </c>
      <c r="AB127" s="109">
        <v>22239</v>
      </c>
      <c r="AC127" s="110">
        <v>754.38761712999997</v>
      </c>
      <c r="AD127" s="100">
        <v>679.50503042000003</v>
      </c>
      <c r="AE127" s="100">
        <v>837.52238967999995</v>
      </c>
      <c r="AF127" s="100">
        <v>5.8481449999999998E-14</v>
      </c>
      <c r="AG127" s="102">
        <v>706.68645173000004</v>
      </c>
      <c r="AH127" s="100">
        <v>695.72385760999998</v>
      </c>
      <c r="AI127" s="100">
        <v>717.82178458999999</v>
      </c>
      <c r="AJ127" s="100">
        <v>0.66988490320000005</v>
      </c>
      <c r="AK127" s="100">
        <v>0.60339028790000004</v>
      </c>
      <c r="AL127" s="100">
        <v>0.74370733580000004</v>
      </c>
      <c r="AM127" s="100">
        <v>6.5565606799999995E-2</v>
      </c>
      <c r="AN127" s="100">
        <v>0.9015840343</v>
      </c>
      <c r="AO127" s="100">
        <v>0.80744862100000003</v>
      </c>
      <c r="AP127" s="100">
        <v>1.0066941101</v>
      </c>
      <c r="AQ127" s="100">
        <v>0.2334052999</v>
      </c>
      <c r="AR127" s="100">
        <v>0.93513425900000002</v>
      </c>
      <c r="AS127" s="100">
        <v>0.83746812859999997</v>
      </c>
      <c r="AT127" s="100">
        <v>1.0441902831000001</v>
      </c>
      <c r="AU127" s="99" t="s">
        <v>28</v>
      </c>
      <c r="AV127" s="99">
        <v>2</v>
      </c>
      <c r="AW127" s="99">
        <v>3</v>
      </c>
      <c r="AX127" s="99" t="s">
        <v>28</v>
      </c>
      <c r="AY127" s="99" t="s">
        <v>28</v>
      </c>
      <c r="AZ127" s="99" t="s">
        <v>28</v>
      </c>
      <c r="BA127" s="99" t="s">
        <v>28</v>
      </c>
      <c r="BB127" s="99" t="s">
        <v>28</v>
      </c>
      <c r="BC127" s="111" t="s">
        <v>231</v>
      </c>
      <c r="BD127" s="112">
        <v>15032</v>
      </c>
      <c r="BE127" s="112">
        <v>16485</v>
      </c>
      <c r="BF127" s="112">
        <v>15716</v>
      </c>
      <c r="BQ127" s="46"/>
    </row>
    <row r="128" spans="1:93" x14ac:dyDescent="0.3">
      <c r="A128" s="9"/>
      <c r="B128" t="s">
        <v>54</v>
      </c>
      <c r="C128" s="99">
        <v>20264</v>
      </c>
      <c r="D128" s="109">
        <v>28219</v>
      </c>
      <c r="E128" s="110">
        <v>873.51617205000002</v>
      </c>
      <c r="F128" s="100">
        <v>784.36130490000005</v>
      </c>
      <c r="G128" s="100">
        <v>972.80487711000001</v>
      </c>
      <c r="H128" s="100">
        <v>0.117716975</v>
      </c>
      <c r="I128" s="102">
        <v>718.09773557000005</v>
      </c>
      <c r="J128" s="100">
        <v>708.27838634</v>
      </c>
      <c r="K128" s="100">
        <v>728.05321717000004</v>
      </c>
      <c r="L128" s="100">
        <v>1.0897310379</v>
      </c>
      <c r="M128" s="100">
        <v>0.97850833930000003</v>
      </c>
      <c r="N128" s="100">
        <v>1.2135959268000001</v>
      </c>
      <c r="O128" s="109">
        <v>22551</v>
      </c>
      <c r="P128" s="109">
        <v>31237</v>
      </c>
      <c r="Q128" s="110">
        <v>877.51675863000003</v>
      </c>
      <c r="R128" s="100">
        <v>789.47328646000005</v>
      </c>
      <c r="S128" s="100">
        <v>975.37899620999997</v>
      </c>
      <c r="T128" s="100">
        <v>1.1345783999999999E-9</v>
      </c>
      <c r="U128" s="102">
        <v>721.93232384999999</v>
      </c>
      <c r="V128" s="100">
        <v>712.57114310999998</v>
      </c>
      <c r="W128" s="100">
        <v>731.41648416999999</v>
      </c>
      <c r="X128" s="100">
        <v>0.72001540279999998</v>
      </c>
      <c r="Y128" s="100">
        <v>0.64777443940000001</v>
      </c>
      <c r="Z128" s="100">
        <v>0.80031280760000001</v>
      </c>
      <c r="AA128" s="109">
        <v>22968</v>
      </c>
      <c r="AB128" s="109">
        <v>34517</v>
      </c>
      <c r="AC128" s="110">
        <v>807.85918389000005</v>
      </c>
      <c r="AD128" s="100">
        <v>728.08401971000001</v>
      </c>
      <c r="AE128" s="100">
        <v>896.37520303999997</v>
      </c>
      <c r="AF128" s="100">
        <v>3.8080329999999999E-10</v>
      </c>
      <c r="AG128" s="102">
        <v>665.41124663000005</v>
      </c>
      <c r="AH128" s="100">
        <v>656.86114293000003</v>
      </c>
      <c r="AI128" s="100">
        <v>674.07264368000006</v>
      </c>
      <c r="AJ128" s="100">
        <v>0.71736685339999995</v>
      </c>
      <c r="AK128" s="100">
        <v>0.64652770270000004</v>
      </c>
      <c r="AL128" s="100">
        <v>0.79596775249999996</v>
      </c>
      <c r="AM128" s="100">
        <v>0.14110571190000001</v>
      </c>
      <c r="AN128" s="100">
        <v>0.92061966449999999</v>
      </c>
      <c r="AO128" s="100">
        <v>0.82459934840000004</v>
      </c>
      <c r="AP128" s="100">
        <v>1.0278210482000001</v>
      </c>
      <c r="AQ128" s="100">
        <v>0.93588099589999996</v>
      </c>
      <c r="AR128" s="100">
        <v>1.0045798655</v>
      </c>
      <c r="AS128" s="100">
        <v>0.89874518290000005</v>
      </c>
      <c r="AT128" s="100">
        <v>1.1228774578</v>
      </c>
      <c r="AU128" s="99" t="s">
        <v>28</v>
      </c>
      <c r="AV128" s="99">
        <v>2</v>
      </c>
      <c r="AW128" s="99">
        <v>3</v>
      </c>
      <c r="AX128" s="99" t="s">
        <v>28</v>
      </c>
      <c r="AY128" s="99" t="s">
        <v>28</v>
      </c>
      <c r="AZ128" s="99" t="s">
        <v>28</v>
      </c>
      <c r="BA128" s="99" t="s">
        <v>28</v>
      </c>
      <c r="BB128" s="99" t="s">
        <v>28</v>
      </c>
      <c r="BC128" s="111" t="s">
        <v>231</v>
      </c>
      <c r="BD128" s="112">
        <v>20264</v>
      </c>
      <c r="BE128" s="112">
        <v>22551</v>
      </c>
      <c r="BF128" s="112">
        <v>22968</v>
      </c>
      <c r="BQ128" s="46"/>
    </row>
    <row r="129" spans="1:104" x14ac:dyDescent="0.3">
      <c r="A129" s="9"/>
      <c r="B129" t="s">
        <v>53</v>
      </c>
      <c r="C129" s="99">
        <v>24821</v>
      </c>
      <c r="D129" s="109">
        <v>33861</v>
      </c>
      <c r="E129" s="110">
        <v>900.68833309000001</v>
      </c>
      <c r="F129" s="100">
        <v>809.35007565000001</v>
      </c>
      <c r="G129" s="100">
        <v>1002.3344628999999</v>
      </c>
      <c r="H129" s="100">
        <v>3.2631630699999997E-2</v>
      </c>
      <c r="I129" s="102">
        <v>733.02619532999995</v>
      </c>
      <c r="J129" s="100">
        <v>723.96345941000004</v>
      </c>
      <c r="K129" s="100">
        <v>742.20238058999996</v>
      </c>
      <c r="L129" s="100">
        <v>1.1236289188999999</v>
      </c>
      <c r="M129" s="100">
        <v>1.0096823919</v>
      </c>
      <c r="N129" s="100">
        <v>1.2504347481</v>
      </c>
      <c r="O129" s="109">
        <v>28790</v>
      </c>
      <c r="P129" s="109">
        <v>36635</v>
      </c>
      <c r="Q129" s="110">
        <v>927.23617476000004</v>
      </c>
      <c r="R129" s="100">
        <v>834.75646989999996</v>
      </c>
      <c r="S129" s="100">
        <v>1029.9613777</v>
      </c>
      <c r="T129" s="100">
        <v>3.4054326000000002E-7</v>
      </c>
      <c r="U129" s="102">
        <v>785.8605159</v>
      </c>
      <c r="V129" s="100">
        <v>776.83510818000002</v>
      </c>
      <c r="W129" s="100">
        <v>794.99078239999994</v>
      </c>
      <c r="X129" s="100">
        <v>0.76081091479999996</v>
      </c>
      <c r="Y129" s="100">
        <v>0.68492995720000005</v>
      </c>
      <c r="Z129" s="100">
        <v>0.84509845419999996</v>
      </c>
      <c r="AA129" s="109">
        <v>29724</v>
      </c>
      <c r="AB129" s="109">
        <v>38595</v>
      </c>
      <c r="AC129" s="110">
        <v>886.56857552999998</v>
      </c>
      <c r="AD129" s="100">
        <v>799.38884381000003</v>
      </c>
      <c r="AE129" s="100">
        <v>983.25595258999999</v>
      </c>
      <c r="AF129" s="100">
        <v>5.9218409000000003E-6</v>
      </c>
      <c r="AG129" s="102">
        <v>770.15157404000001</v>
      </c>
      <c r="AH129" s="100">
        <v>761.44585950999999</v>
      </c>
      <c r="AI129" s="100">
        <v>778.95682219000003</v>
      </c>
      <c r="AJ129" s="100">
        <v>0.7872596141</v>
      </c>
      <c r="AK129" s="100">
        <v>0.70984531829999997</v>
      </c>
      <c r="AL129" s="100">
        <v>0.87311655659999998</v>
      </c>
      <c r="AM129" s="100">
        <v>0.42034598010000002</v>
      </c>
      <c r="AN129" s="100">
        <v>0.95614105620000001</v>
      </c>
      <c r="AO129" s="100">
        <v>0.85732677749999997</v>
      </c>
      <c r="AP129" s="100">
        <v>1.0663445298000001</v>
      </c>
      <c r="AQ129" s="100">
        <v>0.60476299820000001</v>
      </c>
      <c r="AR129" s="100">
        <v>1.0294750588999999</v>
      </c>
      <c r="AS129" s="100">
        <v>0.92223342480000003</v>
      </c>
      <c r="AT129" s="100">
        <v>1.1491872539000001</v>
      </c>
      <c r="AU129" s="99" t="s">
        <v>28</v>
      </c>
      <c r="AV129" s="99">
        <v>2</v>
      </c>
      <c r="AW129" s="99">
        <v>3</v>
      </c>
      <c r="AX129" s="99" t="s">
        <v>28</v>
      </c>
      <c r="AY129" s="99" t="s">
        <v>28</v>
      </c>
      <c r="AZ129" s="99" t="s">
        <v>28</v>
      </c>
      <c r="BA129" s="99" t="s">
        <v>28</v>
      </c>
      <c r="BB129" s="99" t="s">
        <v>28</v>
      </c>
      <c r="BC129" s="111" t="s">
        <v>231</v>
      </c>
      <c r="BD129" s="112">
        <v>24821</v>
      </c>
      <c r="BE129" s="112">
        <v>28790</v>
      </c>
      <c r="BF129" s="112">
        <v>29724</v>
      </c>
      <c r="BQ129" s="46"/>
    </row>
    <row r="130" spans="1:104" x14ac:dyDescent="0.3">
      <c r="A130" s="9"/>
      <c r="B130" t="s">
        <v>55</v>
      </c>
      <c r="C130" s="99">
        <v>10519</v>
      </c>
      <c r="D130" s="109">
        <v>16686</v>
      </c>
      <c r="E130" s="110">
        <v>832.90592096</v>
      </c>
      <c r="F130" s="100">
        <v>745.87429893000001</v>
      </c>
      <c r="G130" s="100">
        <v>930.09274373999995</v>
      </c>
      <c r="H130" s="100">
        <v>0.49611272150000002</v>
      </c>
      <c r="I130" s="102">
        <v>630.40872588000002</v>
      </c>
      <c r="J130" s="100">
        <v>618.47599071000002</v>
      </c>
      <c r="K130" s="100">
        <v>642.57168852999996</v>
      </c>
      <c r="L130" s="100">
        <v>1.0390688377999999</v>
      </c>
      <c r="M130" s="100">
        <v>0.93049493520000004</v>
      </c>
      <c r="N130" s="100">
        <v>1.1603115814</v>
      </c>
      <c r="O130" s="109">
        <v>13088</v>
      </c>
      <c r="P130" s="109">
        <v>18204</v>
      </c>
      <c r="Q130" s="110">
        <v>923.43440872999997</v>
      </c>
      <c r="R130" s="100">
        <v>829.56852462999996</v>
      </c>
      <c r="S130" s="100">
        <v>1027.9212408999999</v>
      </c>
      <c r="T130" s="100">
        <v>3.9056999E-7</v>
      </c>
      <c r="U130" s="102">
        <v>718.96286529999998</v>
      </c>
      <c r="V130" s="100">
        <v>706.75040898999998</v>
      </c>
      <c r="W130" s="100">
        <v>731.38634955999999</v>
      </c>
      <c r="X130" s="100">
        <v>0.7576915099</v>
      </c>
      <c r="Y130" s="100">
        <v>0.68067317179999998</v>
      </c>
      <c r="Z130" s="100">
        <v>0.84342449190000002</v>
      </c>
      <c r="AA130" s="109">
        <v>14377</v>
      </c>
      <c r="AB130" s="109">
        <v>20210</v>
      </c>
      <c r="AC130" s="110">
        <v>874.37968219000004</v>
      </c>
      <c r="AD130" s="100">
        <v>786.34305544999995</v>
      </c>
      <c r="AE130" s="100">
        <v>972.27262748999999</v>
      </c>
      <c r="AF130" s="100">
        <v>2.9621613E-6</v>
      </c>
      <c r="AG130" s="102">
        <v>711.38050469999996</v>
      </c>
      <c r="AH130" s="100">
        <v>699.84673594000003</v>
      </c>
      <c r="AI130" s="100">
        <v>723.10435482000003</v>
      </c>
      <c r="AJ130" s="100">
        <v>0.77643605940000004</v>
      </c>
      <c r="AK130" s="100">
        <v>0.69826085370000002</v>
      </c>
      <c r="AL130" s="100">
        <v>0.86336352839999997</v>
      </c>
      <c r="AM130" s="100">
        <v>0.34597486199999999</v>
      </c>
      <c r="AN130" s="100">
        <v>0.94687795249999995</v>
      </c>
      <c r="AO130" s="100">
        <v>0.84526444369999998</v>
      </c>
      <c r="AP130" s="100">
        <v>1.0607069345</v>
      </c>
      <c r="AQ130" s="100">
        <v>7.9393819500000004E-2</v>
      </c>
      <c r="AR130" s="100">
        <v>1.1086899318000001</v>
      </c>
      <c r="AS130" s="100">
        <v>0.98797117219999997</v>
      </c>
      <c r="AT130" s="100">
        <v>1.2441591409999999</v>
      </c>
      <c r="AU130" s="99" t="s">
        <v>28</v>
      </c>
      <c r="AV130" s="99">
        <v>2</v>
      </c>
      <c r="AW130" s="99">
        <v>3</v>
      </c>
      <c r="AX130" s="99" t="s">
        <v>28</v>
      </c>
      <c r="AY130" s="99" t="s">
        <v>28</v>
      </c>
      <c r="AZ130" s="99" t="s">
        <v>28</v>
      </c>
      <c r="BA130" s="99" t="s">
        <v>28</v>
      </c>
      <c r="BB130" s="99" t="s">
        <v>28</v>
      </c>
      <c r="BC130" s="111" t="s">
        <v>231</v>
      </c>
      <c r="BD130" s="112">
        <v>10519</v>
      </c>
      <c r="BE130" s="112">
        <v>13088</v>
      </c>
      <c r="BF130" s="112">
        <v>14377</v>
      </c>
    </row>
    <row r="131" spans="1:104" x14ac:dyDescent="0.3">
      <c r="A131" s="9"/>
      <c r="B131" t="s">
        <v>59</v>
      </c>
      <c r="C131" s="99">
        <v>27908</v>
      </c>
      <c r="D131" s="109">
        <v>33758</v>
      </c>
      <c r="E131" s="110">
        <v>1009.8487588</v>
      </c>
      <c r="F131" s="100">
        <v>908.26172546999999</v>
      </c>
      <c r="G131" s="100">
        <v>1122.7980736</v>
      </c>
      <c r="H131" s="100">
        <v>1.95852E-5</v>
      </c>
      <c r="I131" s="102">
        <v>826.70774334999999</v>
      </c>
      <c r="J131" s="100">
        <v>817.06522242000005</v>
      </c>
      <c r="K131" s="100">
        <v>836.46405961000005</v>
      </c>
      <c r="L131" s="100">
        <v>1.259809001</v>
      </c>
      <c r="M131" s="100">
        <v>1.1330768958999999</v>
      </c>
      <c r="N131" s="100">
        <v>1.4007158072000001</v>
      </c>
      <c r="O131" s="109">
        <v>31483</v>
      </c>
      <c r="P131" s="109">
        <v>36695</v>
      </c>
      <c r="Q131" s="110">
        <v>1007.6192696000001</v>
      </c>
      <c r="R131" s="100">
        <v>908.38638409999999</v>
      </c>
      <c r="S131" s="100">
        <v>1117.6924382</v>
      </c>
      <c r="T131" s="100">
        <v>3.2276959999999997E-4</v>
      </c>
      <c r="U131" s="102">
        <v>857.96430031</v>
      </c>
      <c r="V131" s="100">
        <v>848.53926848000003</v>
      </c>
      <c r="W131" s="100">
        <v>867.49401937000005</v>
      </c>
      <c r="X131" s="100">
        <v>0.82676642600000005</v>
      </c>
      <c r="Y131" s="100">
        <v>0.74534438439999995</v>
      </c>
      <c r="Z131" s="100">
        <v>0.91708307929999999</v>
      </c>
      <c r="AA131" s="109">
        <v>33858</v>
      </c>
      <c r="AB131" s="109">
        <v>40072</v>
      </c>
      <c r="AC131" s="110">
        <v>964.91909125999996</v>
      </c>
      <c r="AD131" s="100">
        <v>871.40901448</v>
      </c>
      <c r="AE131" s="100">
        <v>1068.4636459000001</v>
      </c>
      <c r="AF131" s="100">
        <v>2.9688393000000001E-3</v>
      </c>
      <c r="AG131" s="102">
        <v>844.92912756999999</v>
      </c>
      <c r="AH131" s="100">
        <v>835.97698899</v>
      </c>
      <c r="AI131" s="100">
        <v>853.97713096999996</v>
      </c>
      <c r="AJ131" s="100">
        <v>0.85683369840000001</v>
      </c>
      <c r="AK131" s="100">
        <v>0.77379815100000005</v>
      </c>
      <c r="AL131" s="100">
        <v>0.94877971179999998</v>
      </c>
      <c r="AM131" s="100">
        <v>0.42438410920000003</v>
      </c>
      <c r="AN131" s="100">
        <v>0.95762270569999997</v>
      </c>
      <c r="AO131" s="100">
        <v>0.86110210929999997</v>
      </c>
      <c r="AP131" s="100">
        <v>1.0649622577</v>
      </c>
      <c r="AQ131" s="100">
        <v>0.96794595329999999</v>
      </c>
      <c r="AR131" s="100">
        <v>0.99779225439999997</v>
      </c>
      <c r="AS131" s="100">
        <v>0.89582533519999996</v>
      </c>
      <c r="AT131" s="100">
        <v>1.1113655125999999</v>
      </c>
      <c r="AU131" s="99">
        <v>1</v>
      </c>
      <c r="AV131" s="99">
        <v>2</v>
      </c>
      <c r="AW131" s="99">
        <v>3</v>
      </c>
      <c r="AX131" s="99" t="s">
        <v>28</v>
      </c>
      <c r="AY131" s="99" t="s">
        <v>28</v>
      </c>
      <c r="AZ131" s="99" t="s">
        <v>28</v>
      </c>
      <c r="BA131" s="99" t="s">
        <v>28</v>
      </c>
      <c r="BB131" s="99" t="s">
        <v>28</v>
      </c>
      <c r="BC131" s="111" t="s">
        <v>230</v>
      </c>
      <c r="BD131" s="112">
        <v>27908</v>
      </c>
      <c r="BE131" s="112">
        <v>31483</v>
      </c>
      <c r="BF131" s="112">
        <v>33858</v>
      </c>
      <c r="BQ131" s="46"/>
    </row>
    <row r="132" spans="1:104" x14ac:dyDescent="0.3">
      <c r="A132" s="9"/>
      <c r="B132" t="s">
        <v>56</v>
      </c>
      <c r="C132" s="99">
        <v>25118</v>
      </c>
      <c r="D132" s="109">
        <v>28708</v>
      </c>
      <c r="E132" s="110">
        <v>1011.7871</v>
      </c>
      <c r="F132" s="100">
        <v>909.77111906000005</v>
      </c>
      <c r="G132" s="100">
        <v>1125.242508</v>
      </c>
      <c r="H132" s="100">
        <v>1.75008E-5</v>
      </c>
      <c r="I132" s="102">
        <v>874.94774975999997</v>
      </c>
      <c r="J132" s="100">
        <v>864.19412090000003</v>
      </c>
      <c r="K132" s="100">
        <v>885.83519176000004</v>
      </c>
      <c r="L132" s="100">
        <v>1.2622271250999999</v>
      </c>
      <c r="M132" s="100">
        <v>1.1349598983</v>
      </c>
      <c r="N132" s="100">
        <v>1.4037652940000001</v>
      </c>
      <c r="O132" s="109">
        <v>24995</v>
      </c>
      <c r="P132" s="109">
        <v>29581</v>
      </c>
      <c r="Q132" s="110">
        <v>1000.0862255</v>
      </c>
      <c r="R132" s="100">
        <v>900.72498110000004</v>
      </c>
      <c r="S132" s="100">
        <v>1110.4082593000001</v>
      </c>
      <c r="T132" s="100">
        <v>2.125014E-4</v>
      </c>
      <c r="U132" s="102">
        <v>844.96805382000002</v>
      </c>
      <c r="V132" s="100">
        <v>834.55752989999996</v>
      </c>
      <c r="W132" s="100">
        <v>855.50844176999999</v>
      </c>
      <c r="X132" s="100">
        <v>0.82058545250000003</v>
      </c>
      <c r="Y132" s="100">
        <v>0.73905809060000005</v>
      </c>
      <c r="Z132" s="100">
        <v>0.91110630339999998</v>
      </c>
      <c r="AA132" s="109">
        <v>24185</v>
      </c>
      <c r="AB132" s="109">
        <v>31469</v>
      </c>
      <c r="AC132" s="110">
        <v>899.95062669000004</v>
      </c>
      <c r="AD132" s="100">
        <v>811.59040044999995</v>
      </c>
      <c r="AE132" s="100">
        <v>997.93088980000005</v>
      </c>
      <c r="AF132" s="100">
        <v>2.1154399999999999E-5</v>
      </c>
      <c r="AG132" s="102">
        <v>768.53411294</v>
      </c>
      <c r="AH132" s="100">
        <v>758.90903277999996</v>
      </c>
      <c r="AI132" s="100">
        <v>778.28126592000001</v>
      </c>
      <c r="AJ132" s="100">
        <v>0.79914267510000003</v>
      </c>
      <c r="AK132" s="100">
        <v>0.72068011789999997</v>
      </c>
      <c r="AL132" s="100">
        <v>0.88614768099999996</v>
      </c>
      <c r="AM132" s="100">
        <v>5.67267407E-2</v>
      </c>
      <c r="AN132" s="100">
        <v>0.89987303470000002</v>
      </c>
      <c r="AO132" s="100">
        <v>0.80732917140000005</v>
      </c>
      <c r="AP132" s="100">
        <v>1.003025169</v>
      </c>
      <c r="AQ132" s="100">
        <v>0.83430077349999998</v>
      </c>
      <c r="AR132" s="100">
        <v>0.98843543810000001</v>
      </c>
      <c r="AS132" s="100">
        <v>0.88637446450000001</v>
      </c>
      <c r="AT132" s="100">
        <v>1.1022481518</v>
      </c>
      <c r="AU132" s="99">
        <v>1</v>
      </c>
      <c r="AV132" s="99">
        <v>2</v>
      </c>
      <c r="AW132" s="99">
        <v>3</v>
      </c>
      <c r="AX132" s="99" t="s">
        <v>28</v>
      </c>
      <c r="AY132" s="99" t="s">
        <v>28</v>
      </c>
      <c r="AZ132" s="99" t="s">
        <v>28</v>
      </c>
      <c r="BA132" s="99" t="s">
        <v>28</v>
      </c>
      <c r="BB132" s="99" t="s">
        <v>28</v>
      </c>
      <c r="BC132" s="111" t="s">
        <v>230</v>
      </c>
      <c r="BD132" s="112">
        <v>25118</v>
      </c>
      <c r="BE132" s="112">
        <v>24995</v>
      </c>
      <c r="BF132" s="112">
        <v>24185</v>
      </c>
      <c r="BQ132" s="46"/>
      <c r="CC132" s="4"/>
    </row>
    <row r="133" spans="1:104" x14ac:dyDescent="0.3">
      <c r="A133" s="9"/>
      <c r="B133" t="s">
        <v>57</v>
      </c>
      <c r="C133" s="99">
        <v>40303</v>
      </c>
      <c r="D133" s="109">
        <v>49235</v>
      </c>
      <c r="E133" s="110">
        <v>1035.5122581999999</v>
      </c>
      <c r="F133" s="100">
        <v>930.80746366000005</v>
      </c>
      <c r="G133" s="100">
        <v>1151.9950996</v>
      </c>
      <c r="H133" s="100">
        <v>2.5025460000000002E-6</v>
      </c>
      <c r="I133" s="102">
        <v>818.58434040999998</v>
      </c>
      <c r="J133" s="100">
        <v>810.63145781000003</v>
      </c>
      <c r="K133" s="100">
        <v>826.61524655000005</v>
      </c>
      <c r="L133" s="100">
        <v>1.2918247925999999</v>
      </c>
      <c r="M133" s="100">
        <v>1.1612032105000001</v>
      </c>
      <c r="N133" s="100">
        <v>1.4371397527000001</v>
      </c>
      <c r="O133" s="109">
        <v>45130</v>
      </c>
      <c r="P133" s="109">
        <v>50622</v>
      </c>
      <c r="Q133" s="110">
        <v>1045.2471685</v>
      </c>
      <c r="R133" s="100">
        <v>941.74962660999995</v>
      </c>
      <c r="S133" s="100">
        <v>1160.1190085999999</v>
      </c>
      <c r="T133" s="100">
        <v>3.8933053999999998E-3</v>
      </c>
      <c r="U133" s="102">
        <v>891.50962031999995</v>
      </c>
      <c r="V133" s="100">
        <v>883.32234134999999</v>
      </c>
      <c r="W133" s="100">
        <v>899.772785</v>
      </c>
      <c r="X133" s="100">
        <v>0.85764067030000002</v>
      </c>
      <c r="Y133" s="100">
        <v>0.7727194154</v>
      </c>
      <c r="Z133" s="100">
        <v>0.95189470409999999</v>
      </c>
      <c r="AA133" s="109">
        <v>49048</v>
      </c>
      <c r="AB133" s="109">
        <v>53632</v>
      </c>
      <c r="AC133" s="110">
        <v>1002.1852852</v>
      </c>
      <c r="AD133" s="100">
        <v>905.02923547</v>
      </c>
      <c r="AE133" s="100">
        <v>1109.7711615000001</v>
      </c>
      <c r="AF133" s="100">
        <v>2.4994806800000002E-2</v>
      </c>
      <c r="AG133" s="102">
        <v>914.52863962000004</v>
      </c>
      <c r="AH133" s="100">
        <v>906.47087753999995</v>
      </c>
      <c r="AI133" s="100">
        <v>922.65802841000004</v>
      </c>
      <c r="AJ133" s="100">
        <v>0.88992552039999995</v>
      </c>
      <c r="AK133" s="100">
        <v>0.80365240360000001</v>
      </c>
      <c r="AL133" s="100">
        <v>0.98546016690000005</v>
      </c>
      <c r="AM133" s="100">
        <v>0.44035026919999998</v>
      </c>
      <c r="AN133" s="100">
        <v>0.95880220049999998</v>
      </c>
      <c r="AO133" s="100">
        <v>0.86162537959999996</v>
      </c>
      <c r="AP133" s="100">
        <v>1.066938929</v>
      </c>
      <c r="AQ133" s="100">
        <v>0.86630994210000001</v>
      </c>
      <c r="AR133" s="100">
        <v>1.0094010575000001</v>
      </c>
      <c r="AS133" s="100">
        <v>0.90521553109999997</v>
      </c>
      <c r="AT133" s="100">
        <v>1.1255777876999999</v>
      </c>
      <c r="AU133" s="99">
        <v>1</v>
      </c>
      <c r="AV133" s="99">
        <v>2</v>
      </c>
      <c r="AW133" s="99" t="s">
        <v>28</v>
      </c>
      <c r="AX133" s="99" t="s">
        <v>28</v>
      </c>
      <c r="AY133" s="99" t="s">
        <v>28</v>
      </c>
      <c r="AZ133" s="99" t="s">
        <v>28</v>
      </c>
      <c r="BA133" s="99" t="s">
        <v>28</v>
      </c>
      <c r="BB133" s="99" t="s">
        <v>28</v>
      </c>
      <c r="BC133" s="111" t="s">
        <v>439</v>
      </c>
      <c r="BD133" s="112">
        <v>40303</v>
      </c>
      <c r="BE133" s="112">
        <v>45130</v>
      </c>
      <c r="BF133" s="112">
        <v>49048</v>
      </c>
    </row>
    <row r="134" spans="1:104" x14ac:dyDescent="0.3">
      <c r="A134" s="9"/>
      <c r="B134" t="s">
        <v>60</v>
      </c>
      <c r="C134" s="99">
        <v>12400</v>
      </c>
      <c r="D134" s="109">
        <v>14719</v>
      </c>
      <c r="E134" s="110">
        <v>1090.7738147</v>
      </c>
      <c r="F134" s="100">
        <v>979.51230897000005</v>
      </c>
      <c r="G134" s="100">
        <v>1214.6733675</v>
      </c>
      <c r="H134" s="100">
        <v>2.0023915000000001E-8</v>
      </c>
      <c r="I134" s="102">
        <v>842.44853591000003</v>
      </c>
      <c r="J134" s="100">
        <v>827.75033341000005</v>
      </c>
      <c r="K134" s="100">
        <v>857.40773153999999</v>
      </c>
      <c r="L134" s="100">
        <v>1.3607648252</v>
      </c>
      <c r="M134" s="100">
        <v>1.2219635985999999</v>
      </c>
      <c r="N134" s="100">
        <v>1.5153322992</v>
      </c>
      <c r="O134" s="109">
        <v>13449</v>
      </c>
      <c r="P134" s="109">
        <v>15708</v>
      </c>
      <c r="Q134" s="110">
        <v>1029.0427522</v>
      </c>
      <c r="R134" s="100">
        <v>926.28708526000003</v>
      </c>
      <c r="S134" s="100">
        <v>1143.1973983</v>
      </c>
      <c r="T134" s="100">
        <v>1.620275E-3</v>
      </c>
      <c r="U134" s="102">
        <v>856.18792972000006</v>
      </c>
      <c r="V134" s="100">
        <v>841.83939883000005</v>
      </c>
      <c r="W134" s="100">
        <v>870.78102072000001</v>
      </c>
      <c r="X134" s="100">
        <v>0.84434470849999999</v>
      </c>
      <c r="Y134" s="100">
        <v>0.76003217290000002</v>
      </c>
      <c r="Z134" s="100">
        <v>0.93801027400000003</v>
      </c>
      <c r="AA134" s="109">
        <v>13920</v>
      </c>
      <c r="AB134" s="109">
        <v>17013</v>
      </c>
      <c r="AC134" s="110">
        <v>915.10724164999999</v>
      </c>
      <c r="AD134" s="100">
        <v>826.03284072999998</v>
      </c>
      <c r="AE134" s="100">
        <v>1013.7868889</v>
      </c>
      <c r="AF134" s="100">
        <v>7.1384999999999995E-5</v>
      </c>
      <c r="AG134" s="102">
        <v>818.19784870000001</v>
      </c>
      <c r="AH134" s="100">
        <v>804.71801618999996</v>
      </c>
      <c r="AI134" s="100">
        <v>831.90348190999998</v>
      </c>
      <c r="AJ134" s="100">
        <v>0.81260152210000003</v>
      </c>
      <c r="AK134" s="100">
        <v>0.7335047885</v>
      </c>
      <c r="AL134" s="100">
        <v>0.90022757070000003</v>
      </c>
      <c r="AM134" s="100">
        <v>3.3444412100000001E-2</v>
      </c>
      <c r="AN134" s="100">
        <v>0.88928010000000002</v>
      </c>
      <c r="AO134" s="100">
        <v>0.79812837309999995</v>
      </c>
      <c r="AP134" s="100">
        <v>0.9908419785</v>
      </c>
      <c r="AQ134" s="100">
        <v>0.30248489740000001</v>
      </c>
      <c r="AR134" s="100">
        <v>0.94340617490000001</v>
      </c>
      <c r="AS134" s="100">
        <v>0.84451180449999996</v>
      </c>
      <c r="AT134" s="100">
        <v>1.0538813147999999</v>
      </c>
      <c r="AU134" s="99">
        <v>1</v>
      </c>
      <c r="AV134" s="99">
        <v>2</v>
      </c>
      <c r="AW134" s="99">
        <v>3</v>
      </c>
      <c r="AX134" s="99" t="s">
        <v>28</v>
      </c>
      <c r="AY134" s="99" t="s">
        <v>228</v>
      </c>
      <c r="AZ134" s="99" t="s">
        <v>28</v>
      </c>
      <c r="BA134" s="99" t="s">
        <v>28</v>
      </c>
      <c r="BB134" s="99" t="s">
        <v>28</v>
      </c>
      <c r="BC134" s="111" t="s">
        <v>437</v>
      </c>
      <c r="BD134" s="112">
        <v>12400</v>
      </c>
      <c r="BE134" s="112">
        <v>13449</v>
      </c>
      <c r="BF134" s="112">
        <v>13920</v>
      </c>
    </row>
    <row r="135" spans="1:104" x14ac:dyDescent="0.3">
      <c r="A135" s="9"/>
      <c r="B135" t="s">
        <v>58</v>
      </c>
      <c r="C135" s="99">
        <v>28649</v>
      </c>
      <c r="D135" s="109">
        <v>32039</v>
      </c>
      <c r="E135" s="110">
        <v>1068.0586728999999</v>
      </c>
      <c r="F135" s="100">
        <v>960.17445235000002</v>
      </c>
      <c r="G135" s="100">
        <v>1188.0646541999999</v>
      </c>
      <c r="H135" s="100">
        <v>1.2731687999999999E-7</v>
      </c>
      <c r="I135" s="102">
        <v>894.19145417000004</v>
      </c>
      <c r="J135" s="100">
        <v>883.89679858</v>
      </c>
      <c r="K135" s="100">
        <v>904.60601054999995</v>
      </c>
      <c r="L135" s="100">
        <v>1.3324271757999999</v>
      </c>
      <c r="M135" s="100">
        <v>1.1978391882999999</v>
      </c>
      <c r="N135" s="100">
        <v>1.482137332</v>
      </c>
      <c r="O135" s="109">
        <v>30408</v>
      </c>
      <c r="P135" s="109">
        <v>32690</v>
      </c>
      <c r="Q135" s="110">
        <v>1061.2682849</v>
      </c>
      <c r="R135" s="100">
        <v>955.79001808999999</v>
      </c>
      <c r="S135" s="100">
        <v>1178.386833</v>
      </c>
      <c r="T135" s="100">
        <v>9.5836141000000003E-3</v>
      </c>
      <c r="U135" s="102">
        <v>930.19271948999994</v>
      </c>
      <c r="V135" s="100">
        <v>919.79618214000004</v>
      </c>
      <c r="W135" s="100">
        <v>940.70676980999997</v>
      </c>
      <c r="X135" s="100">
        <v>0.87078623180000003</v>
      </c>
      <c r="Y135" s="100">
        <v>0.78423976309999999</v>
      </c>
      <c r="Z135" s="100">
        <v>0.9668837226</v>
      </c>
      <c r="AA135" s="109">
        <v>29467</v>
      </c>
      <c r="AB135" s="109">
        <v>33479</v>
      </c>
      <c r="AC135" s="110">
        <v>966.62471134999998</v>
      </c>
      <c r="AD135" s="100">
        <v>871.81263401000001</v>
      </c>
      <c r="AE135" s="100">
        <v>1071.7478689</v>
      </c>
      <c r="AF135" s="100">
        <v>3.7325946999999999E-3</v>
      </c>
      <c r="AG135" s="102">
        <v>880.16368469999998</v>
      </c>
      <c r="AH135" s="100">
        <v>870.17135848999999</v>
      </c>
      <c r="AI135" s="100">
        <v>890.27075449999995</v>
      </c>
      <c r="AJ135" s="100">
        <v>0.85834826350000004</v>
      </c>
      <c r="AK135" s="100">
        <v>0.77415655910000003</v>
      </c>
      <c r="AL135" s="100">
        <v>0.95169605260000001</v>
      </c>
      <c r="AM135" s="100">
        <v>9.1417507499999995E-2</v>
      </c>
      <c r="AN135" s="100">
        <v>0.91082031299999999</v>
      </c>
      <c r="AO135" s="100">
        <v>0.81720018900000002</v>
      </c>
      <c r="AP135" s="100">
        <v>1.0151657495999999</v>
      </c>
      <c r="AQ135" s="100">
        <v>0.90888018349999999</v>
      </c>
      <c r="AR135" s="100">
        <v>0.99364230809999998</v>
      </c>
      <c r="AS135" s="100">
        <v>0.89083114009999997</v>
      </c>
      <c r="AT135" s="100">
        <v>1.1083189527999999</v>
      </c>
      <c r="AU135" s="99">
        <v>1</v>
      </c>
      <c r="AV135" s="99">
        <v>2</v>
      </c>
      <c r="AW135" s="99">
        <v>3</v>
      </c>
      <c r="AX135" s="99" t="s">
        <v>28</v>
      </c>
      <c r="AY135" s="99" t="s">
        <v>28</v>
      </c>
      <c r="AZ135" s="99" t="s">
        <v>28</v>
      </c>
      <c r="BA135" s="99" t="s">
        <v>28</v>
      </c>
      <c r="BB135" s="99" t="s">
        <v>28</v>
      </c>
      <c r="BC135" s="111" t="s">
        <v>230</v>
      </c>
      <c r="BD135" s="112">
        <v>28649</v>
      </c>
      <c r="BE135" s="112">
        <v>30408</v>
      </c>
      <c r="BF135" s="112">
        <v>29467</v>
      </c>
    </row>
    <row r="136" spans="1:104" x14ac:dyDescent="0.3">
      <c r="A136" s="9"/>
      <c r="B136" t="s">
        <v>61</v>
      </c>
      <c r="C136" s="99">
        <v>36774</v>
      </c>
      <c r="D136" s="109">
        <v>31681</v>
      </c>
      <c r="E136" s="110">
        <v>1372.2988937</v>
      </c>
      <c r="F136" s="100">
        <v>1234.9255903000001</v>
      </c>
      <c r="G136" s="100">
        <v>1524.9536235</v>
      </c>
      <c r="H136" s="100">
        <v>1.6766629999999999E-23</v>
      </c>
      <c r="I136" s="102">
        <v>1160.7588143999999</v>
      </c>
      <c r="J136" s="100">
        <v>1148.9555495</v>
      </c>
      <c r="K136" s="100">
        <v>1172.6833346999999</v>
      </c>
      <c r="L136" s="100">
        <v>1.7119736824</v>
      </c>
      <c r="M136" s="100">
        <v>1.5405974018999999</v>
      </c>
      <c r="N136" s="100">
        <v>1.9024138853999999</v>
      </c>
      <c r="O136" s="109">
        <v>37591</v>
      </c>
      <c r="P136" s="109">
        <v>32505</v>
      </c>
      <c r="Q136" s="110">
        <v>1325.2741357</v>
      </c>
      <c r="R136" s="100">
        <v>1195.1026631</v>
      </c>
      <c r="S136" s="100">
        <v>1469.6239820000001</v>
      </c>
      <c r="T136" s="100">
        <v>0.1121595901</v>
      </c>
      <c r="U136" s="102">
        <v>1156.4682356999999</v>
      </c>
      <c r="V136" s="100">
        <v>1144.8364449999999</v>
      </c>
      <c r="W136" s="100">
        <v>1168.2182078999999</v>
      </c>
      <c r="X136" s="100">
        <v>1.0874069141</v>
      </c>
      <c r="Y136" s="100">
        <v>0.98059930699999998</v>
      </c>
      <c r="Z136" s="100">
        <v>1.2058480855</v>
      </c>
      <c r="AA136" s="109">
        <v>38451</v>
      </c>
      <c r="AB136" s="109">
        <v>32901</v>
      </c>
      <c r="AC136" s="110">
        <v>1229.4553954999999</v>
      </c>
      <c r="AD136" s="100">
        <v>1111.0610701000001</v>
      </c>
      <c r="AE136" s="100">
        <v>1360.4657838000001</v>
      </c>
      <c r="AF136" s="100">
        <v>8.9330068799999995E-2</v>
      </c>
      <c r="AG136" s="102">
        <v>1168.6878818</v>
      </c>
      <c r="AH136" s="100">
        <v>1157.0647229000001</v>
      </c>
      <c r="AI136" s="100">
        <v>1180.4277998</v>
      </c>
      <c r="AJ136" s="100">
        <v>1.0917379737999999</v>
      </c>
      <c r="AK136" s="100">
        <v>0.98660558639999996</v>
      </c>
      <c r="AL136" s="100">
        <v>1.2080732359999999</v>
      </c>
      <c r="AM136" s="100">
        <v>0.162249485</v>
      </c>
      <c r="AN136" s="100">
        <v>0.92769892840000001</v>
      </c>
      <c r="AO136" s="100">
        <v>0.83502147309999997</v>
      </c>
      <c r="AP136" s="100">
        <v>1.0306624793000001</v>
      </c>
      <c r="AQ136" s="100">
        <v>0.52279526919999997</v>
      </c>
      <c r="AR136" s="100">
        <v>0.96573286020000004</v>
      </c>
      <c r="AS136" s="100">
        <v>0.86778665749999995</v>
      </c>
      <c r="AT136" s="100">
        <v>1.0747341518</v>
      </c>
      <c r="AU136" s="99">
        <v>1</v>
      </c>
      <c r="AV136" s="99" t="s">
        <v>28</v>
      </c>
      <c r="AW136" s="99" t="s">
        <v>28</v>
      </c>
      <c r="AX136" s="99" t="s">
        <v>28</v>
      </c>
      <c r="AY136" s="99" t="s">
        <v>28</v>
      </c>
      <c r="AZ136" s="99" t="s">
        <v>28</v>
      </c>
      <c r="BA136" s="99" t="s">
        <v>28</v>
      </c>
      <c r="BB136" s="99" t="s">
        <v>28</v>
      </c>
      <c r="BC136" s="111">
        <v>-1</v>
      </c>
      <c r="BD136" s="112">
        <v>36774</v>
      </c>
      <c r="BE136" s="112">
        <v>37591</v>
      </c>
      <c r="BF136" s="112">
        <v>38451</v>
      </c>
    </row>
    <row r="137" spans="1:104" x14ac:dyDescent="0.3">
      <c r="A137" s="9"/>
      <c r="B137" t="s">
        <v>62</v>
      </c>
      <c r="C137" s="99">
        <v>20822</v>
      </c>
      <c r="D137" s="109">
        <v>18975</v>
      </c>
      <c r="E137" s="110">
        <v>1314.8378333000001</v>
      </c>
      <c r="F137" s="100">
        <v>1182.1450259999999</v>
      </c>
      <c r="G137" s="100">
        <v>1462.4250747000001</v>
      </c>
      <c r="H137" s="100">
        <v>7.6953990000000004E-20</v>
      </c>
      <c r="I137" s="102">
        <v>1097.3386034</v>
      </c>
      <c r="J137" s="100">
        <v>1082.5345236999999</v>
      </c>
      <c r="K137" s="100">
        <v>1112.3451347</v>
      </c>
      <c r="L137" s="100">
        <v>1.6402897193999999</v>
      </c>
      <c r="M137" s="100">
        <v>1.4747524627999999</v>
      </c>
      <c r="N137" s="100">
        <v>1.8244081167999999</v>
      </c>
      <c r="O137" s="109">
        <v>25578</v>
      </c>
      <c r="P137" s="109">
        <v>20344</v>
      </c>
      <c r="Q137" s="110">
        <v>1499.6788399</v>
      </c>
      <c r="R137" s="100">
        <v>1351.2680296999999</v>
      </c>
      <c r="S137" s="100">
        <v>1664.3897239</v>
      </c>
      <c r="T137" s="100">
        <v>9.5656300000000001E-5</v>
      </c>
      <c r="U137" s="102">
        <v>1257.2748721999999</v>
      </c>
      <c r="V137" s="100">
        <v>1241.9609441</v>
      </c>
      <c r="W137" s="100">
        <v>1272.7776277999999</v>
      </c>
      <c r="X137" s="100">
        <v>1.2305085383000001</v>
      </c>
      <c r="Y137" s="100">
        <v>1.1087352864</v>
      </c>
      <c r="Z137" s="100">
        <v>1.3656562404999999</v>
      </c>
      <c r="AA137" s="109">
        <v>29187</v>
      </c>
      <c r="AB137" s="109">
        <v>21026</v>
      </c>
      <c r="AC137" s="110">
        <v>1515.7870485999999</v>
      </c>
      <c r="AD137" s="100">
        <v>1369.064343</v>
      </c>
      <c r="AE137" s="100">
        <v>1678.2340351</v>
      </c>
      <c r="AF137" s="100">
        <v>1.0630760000000001E-8</v>
      </c>
      <c r="AG137" s="102">
        <v>1388.1384952000001</v>
      </c>
      <c r="AH137" s="100">
        <v>1372.3042507</v>
      </c>
      <c r="AI137" s="100">
        <v>1404.1554421000001</v>
      </c>
      <c r="AJ137" s="100">
        <v>1.3459961923999999</v>
      </c>
      <c r="AK137" s="100">
        <v>1.2157086278</v>
      </c>
      <c r="AL137" s="100">
        <v>1.4902466829000001</v>
      </c>
      <c r="AM137" s="100">
        <v>0.84422050739999999</v>
      </c>
      <c r="AN137" s="100">
        <v>1.0107411055</v>
      </c>
      <c r="AO137" s="100">
        <v>0.90857138869999998</v>
      </c>
      <c r="AP137" s="100">
        <v>1.1243999040999999</v>
      </c>
      <c r="AQ137" s="100">
        <v>1.7596592500000001E-2</v>
      </c>
      <c r="AR137" s="100">
        <v>1.1405808396999999</v>
      </c>
      <c r="AS137" s="100">
        <v>1.0232058631000001</v>
      </c>
      <c r="AT137" s="100">
        <v>1.2714202476000001</v>
      </c>
      <c r="AU137" s="99">
        <v>1</v>
      </c>
      <c r="AV137" s="99">
        <v>2</v>
      </c>
      <c r="AW137" s="99">
        <v>3</v>
      </c>
      <c r="AX137" s="99" t="s">
        <v>227</v>
      </c>
      <c r="AY137" s="99" t="s">
        <v>28</v>
      </c>
      <c r="AZ137" s="99" t="s">
        <v>28</v>
      </c>
      <c r="BA137" s="99" t="s">
        <v>28</v>
      </c>
      <c r="BB137" s="99" t="s">
        <v>28</v>
      </c>
      <c r="BC137" s="111" t="s">
        <v>229</v>
      </c>
      <c r="BD137" s="112">
        <v>20822</v>
      </c>
      <c r="BE137" s="112">
        <v>25578</v>
      </c>
      <c r="BF137" s="112">
        <v>29187</v>
      </c>
      <c r="CO137" s="4"/>
    </row>
    <row r="138" spans="1:104" x14ac:dyDescent="0.3">
      <c r="A138" s="9"/>
      <c r="B138" t="s">
        <v>168</v>
      </c>
      <c r="C138" s="99">
        <v>292281</v>
      </c>
      <c r="D138" s="109">
        <v>346402</v>
      </c>
      <c r="E138" s="110">
        <v>1013.9425046</v>
      </c>
      <c r="F138" s="100">
        <v>939.40265379000004</v>
      </c>
      <c r="G138" s="100">
        <v>1094.3969537</v>
      </c>
      <c r="H138" s="100">
        <v>1.6173710999999999E-9</v>
      </c>
      <c r="I138" s="102">
        <v>843.76244941000004</v>
      </c>
      <c r="J138" s="100">
        <v>840.70906839999998</v>
      </c>
      <c r="K138" s="100">
        <v>846.82692001999999</v>
      </c>
      <c r="L138" s="100">
        <v>1.2649160407</v>
      </c>
      <c r="M138" s="100">
        <v>1.1719259032</v>
      </c>
      <c r="N138" s="100">
        <v>1.3652847724999999</v>
      </c>
      <c r="O138" s="109">
        <v>324185</v>
      </c>
      <c r="P138" s="109">
        <v>368860</v>
      </c>
      <c r="Q138" s="110">
        <v>1020.3586154</v>
      </c>
      <c r="R138" s="100">
        <v>947.13277514000004</v>
      </c>
      <c r="S138" s="100">
        <v>1099.2457777</v>
      </c>
      <c r="T138" s="100">
        <v>2.9246604000000001E-6</v>
      </c>
      <c r="U138" s="102">
        <v>878.88358727000002</v>
      </c>
      <c r="V138" s="100">
        <v>875.86338722000005</v>
      </c>
      <c r="W138" s="100">
        <v>881.91420173999995</v>
      </c>
      <c r="X138" s="100">
        <v>0.83721924650000001</v>
      </c>
      <c r="Y138" s="100">
        <v>0.77713636789999996</v>
      </c>
      <c r="Z138" s="100">
        <v>0.90194732310000003</v>
      </c>
      <c r="AA138" s="109">
        <v>339441</v>
      </c>
      <c r="AB138" s="109">
        <v>394305</v>
      </c>
      <c r="AC138" s="110">
        <v>946.48103894999997</v>
      </c>
      <c r="AD138" s="100">
        <v>880.09118627999999</v>
      </c>
      <c r="AE138" s="100">
        <v>1017.8790233</v>
      </c>
      <c r="AF138" s="100">
        <v>2.8123179999999998E-6</v>
      </c>
      <c r="AG138" s="102">
        <v>860.85897971999998</v>
      </c>
      <c r="AH138" s="100">
        <v>857.96784945000002</v>
      </c>
      <c r="AI138" s="100">
        <v>863.75985235999997</v>
      </c>
      <c r="AJ138" s="100">
        <v>0.84046098420000004</v>
      </c>
      <c r="AK138" s="100">
        <v>0.78150778949999999</v>
      </c>
      <c r="AL138" s="100">
        <v>0.90386132470000002</v>
      </c>
      <c r="AM138" s="100">
        <v>2.5679732999999999E-6</v>
      </c>
      <c r="AN138" s="100">
        <v>0.92759645940000002</v>
      </c>
      <c r="AO138" s="100">
        <v>0.89899042569999998</v>
      </c>
      <c r="AP138" s="100">
        <v>0.95711274209999997</v>
      </c>
      <c r="AQ138" s="100">
        <v>0.69671832069999995</v>
      </c>
      <c r="AR138" s="100">
        <v>1.0063278842000001</v>
      </c>
      <c r="AS138" s="100">
        <v>0.97490724900000003</v>
      </c>
      <c r="AT138" s="100">
        <v>1.0387611863999999</v>
      </c>
      <c r="AU138" s="99">
        <v>1</v>
      </c>
      <c r="AV138" s="99">
        <v>2</v>
      </c>
      <c r="AW138" s="99">
        <v>3</v>
      </c>
      <c r="AX138" s="99" t="s">
        <v>28</v>
      </c>
      <c r="AY138" s="99" t="s">
        <v>228</v>
      </c>
      <c r="AZ138" s="99" t="s">
        <v>28</v>
      </c>
      <c r="BA138" s="99" t="s">
        <v>28</v>
      </c>
      <c r="BB138" s="99" t="s">
        <v>28</v>
      </c>
      <c r="BC138" s="111" t="s">
        <v>437</v>
      </c>
      <c r="BD138" s="112">
        <v>292281</v>
      </c>
      <c r="BE138" s="112">
        <v>324185</v>
      </c>
      <c r="BF138" s="112">
        <v>339441</v>
      </c>
      <c r="BQ138" s="46"/>
      <c r="CZ138" s="4"/>
    </row>
    <row r="139" spans="1:104" s="3" customFormat="1" x14ac:dyDescent="0.3">
      <c r="A139" s="9" t="s">
        <v>235</v>
      </c>
      <c r="B139" s="3" t="s">
        <v>128</v>
      </c>
      <c r="C139" s="105">
        <v>5215</v>
      </c>
      <c r="D139" s="106">
        <v>2396</v>
      </c>
      <c r="E139" s="101">
        <v>2030.0988195</v>
      </c>
      <c r="F139" s="107">
        <v>1842.4826419999999</v>
      </c>
      <c r="G139" s="107">
        <v>2236.8195623000001</v>
      </c>
      <c r="H139" s="107">
        <v>1.7578149999999999E-80</v>
      </c>
      <c r="I139" s="108">
        <v>2176.5442404</v>
      </c>
      <c r="J139" s="107">
        <v>2118.2657577</v>
      </c>
      <c r="K139" s="107">
        <v>2236.4261015000002</v>
      </c>
      <c r="L139" s="107">
        <v>2.5598773264000001</v>
      </c>
      <c r="M139" s="107">
        <v>2.3233004690999999</v>
      </c>
      <c r="N139" s="107">
        <v>2.8205443133000001</v>
      </c>
      <c r="O139" s="106">
        <v>8028</v>
      </c>
      <c r="P139" s="106">
        <v>2525</v>
      </c>
      <c r="Q139" s="101">
        <v>2840.7140390999998</v>
      </c>
      <c r="R139" s="107">
        <v>2584.9868752000002</v>
      </c>
      <c r="S139" s="107">
        <v>3121.7397384999999</v>
      </c>
      <c r="T139" s="107">
        <v>2.614701E-69</v>
      </c>
      <c r="U139" s="108">
        <v>3179.4059406000001</v>
      </c>
      <c r="V139" s="107">
        <v>3110.6121890999998</v>
      </c>
      <c r="W139" s="107">
        <v>3249.7211225999999</v>
      </c>
      <c r="X139" s="107">
        <v>2.3325049890999998</v>
      </c>
      <c r="Y139" s="107">
        <v>2.1225278927</v>
      </c>
      <c r="Z139" s="107">
        <v>2.5632546658000002</v>
      </c>
      <c r="AA139" s="106">
        <v>9382</v>
      </c>
      <c r="AB139" s="106">
        <v>2537</v>
      </c>
      <c r="AC139" s="101">
        <v>3238.3064095</v>
      </c>
      <c r="AD139" s="107">
        <v>2950.0192358999998</v>
      </c>
      <c r="AE139" s="107">
        <v>3554.7661091999998</v>
      </c>
      <c r="AF139" s="107">
        <v>3.1888900000000001E-109</v>
      </c>
      <c r="AG139" s="108">
        <v>3698.0685849000001</v>
      </c>
      <c r="AH139" s="107">
        <v>3623.9906612</v>
      </c>
      <c r="AI139" s="107">
        <v>3773.6607340999999</v>
      </c>
      <c r="AJ139" s="107">
        <v>2.8755675812999999</v>
      </c>
      <c r="AK139" s="107">
        <v>2.6195728898000001</v>
      </c>
      <c r="AL139" s="107">
        <v>3.1565790540999998</v>
      </c>
      <c r="AM139" s="107">
        <v>1.0344394599999999E-2</v>
      </c>
      <c r="AN139" s="107">
        <v>1.1399621239</v>
      </c>
      <c r="AO139" s="107">
        <v>1.031345379</v>
      </c>
      <c r="AP139" s="107">
        <v>1.2600179052</v>
      </c>
      <c r="AQ139" s="107">
        <v>1.00565E-10</v>
      </c>
      <c r="AR139" s="107">
        <v>1.3992984045000001</v>
      </c>
      <c r="AS139" s="107">
        <v>1.263813238</v>
      </c>
      <c r="AT139" s="107">
        <v>1.5493080511999999</v>
      </c>
      <c r="AU139" s="105">
        <v>1</v>
      </c>
      <c r="AV139" s="105">
        <v>2</v>
      </c>
      <c r="AW139" s="105">
        <v>3</v>
      </c>
      <c r="AX139" s="105" t="s">
        <v>227</v>
      </c>
      <c r="AY139" s="105" t="s">
        <v>228</v>
      </c>
      <c r="AZ139" s="105" t="s">
        <v>28</v>
      </c>
      <c r="BA139" s="105" t="s">
        <v>28</v>
      </c>
      <c r="BB139" s="105" t="s">
        <v>28</v>
      </c>
      <c r="BC139" s="103" t="s">
        <v>426</v>
      </c>
      <c r="BD139" s="104">
        <v>5215</v>
      </c>
      <c r="BE139" s="104">
        <v>8028</v>
      </c>
      <c r="BF139" s="104">
        <v>9382</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O19" sqref="O19"/>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440</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435</v>
      </c>
      <c r="BN6" s="6"/>
      <c r="BO6" s="6"/>
      <c r="BP6" s="6"/>
      <c r="BQ6" s="6"/>
      <c r="BR6" s="11"/>
      <c r="BS6" s="11"/>
      <c r="BT6" s="11"/>
      <c r="BU6" s="11"/>
    </row>
    <row r="7" spans="1:77" x14ac:dyDescent="0.3">
      <c r="A7" s="8" t="s">
        <v>37</v>
      </c>
      <c r="B7" s="99" t="s">
        <v>1</v>
      </c>
      <c r="C7" s="99" t="s">
        <v>2</v>
      </c>
      <c r="D7" s="113" t="s">
        <v>3</v>
      </c>
      <c r="E7" s="100" t="s">
        <v>4</v>
      </c>
      <c r="F7" s="100" t="s">
        <v>5</v>
      </c>
      <c r="G7" s="100" t="s">
        <v>6</v>
      </c>
      <c r="H7" s="102" t="s">
        <v>7</v>
      </c>
      <c r="I7" s="100" t="s">
        <v>155</v>
      </c>
      <c r="J7" s="100" t="s">
        <v>156</v>
      </c>
      <c r="K7" s="100" t="s">
        <v>8</v>
      </c>
      <c r="L7" s="100" t="s">
        <v>9</v>
      </c>
      <c r="M7" s="100" t="s">
        <v>10</v>
      </c>
      <c r="N7" s="100" t="s">
        <v>245</v>
      </c>
      <c r="O7" s="99" t="s">
        <v>246</v>
      </c>
      <c r="P7" s="99" t="s">
        <v>247</v>
      </c>
      <c r="Q7" s="99" t="s">
        <v>248</v>
      </c>
      <c r="R7" s="99" t="s">
        <v>249</v>
      </c>
      <c r="S7" s="99" t="s">
        <v>11</v>
      </c>
      <c r="T7" s="99" t="s">
        <v>12</v>
      </c>
      <c r="U7" s="113" t="s">
        <v>13</v>
      </c>
      <c r="V7" s="99" t="s">
        <v>14</v>
      </c>
      <c r="W7" s="99" t="s">
        <v>15</v>
      </c>
      <c r="X7" s="99" t="s">
        <v>16</v>
      </c>
      <c r="Y7" s="102" t="s">
        <v>17</v>
      </c>
      <c r="Z7" s="99" t="s">
        <v>157</v>
      </c>
      <c r="AA7" s="99" t="s">
        <v>158</v>
      </c>
      <c r="AB7" s="99" t="s">
        <v>18</v>
      </c>
      <c r="AC7" s="99" t="s">
        <v>19</v>
      </c>
      <c r="AD7" s="99" t="s">
        <v>20</v>
      </c>
      <c r="AE7" s="99" t="s">
        <v>250</v>
      </c>
      <c r="AF7" s="99" t="s">
        <v>251</v>
      </c>
      <c r="AG7" s="99" t="s">
        <v>252</v>
      </c>
      <c r="AH7" s="99" t="s">
        <v>253</v>
      </c>
      <c r="AI7" s="99" t="s">
        <v>254</v>
      </c>
      <c r="AJ7" s="99" t="s">
        <v>207</v>
      </c>
      <c r="AK7" s="99" t="s">
        <v>208</v>
      </c>
      <c r="AL7" s="113" t="s">
        <v>209</v>
      </c>
      <c r="AM7" s="99" t="s">
        <v>210</v>
      </c>
      <c r="AN7" s="99" t="s">
        <v>211</v>
      </c>
      <c r="AO7" s="99" t="s">
        <v>212</v>
      </c>
      <c r="AP7" s="102" t="s">
        <v>213</v>
      </c>
      <c r="AQ7" s="99" t="s">
        <v>214</v>
      </c>
      <c r="AR7" s="99" t="s">
        <v>215</v>
      </c>
      <c r="AS7" s="99" t="s">
        <v>216</v>
      </c>
      <c r="AT7" s="99" t="s">
        <v>217</v>
      </c>
      <c r="AU7" s="99" t="s">
        <v>218</v>
      </c>
      <c r="AV7" s="99" t="s">
        <v>255</v>
      </c>
      <c r="AW7" s="99" t="s">
        <v>256</v>
      </c>
      <c r="AX7" s="99" t="s">
        <v>257</v>
      </c>
      <c r="AY7" s="99" t="s">
        <v>258</v>
      </c>
      <c r="AZ7" s="99" t="s">
        <v>259</v>
      </c>
      <c r="BA7" s="99" t="s">
        <v>260</v>
      </c>
      <c r="BB7" s="99" t="s">
        <v>219</v>
      </c>
      <c r="BC7" s="99" t="s">
        <v>220</v>
      </c>
      <c r="BD7" s="99" t="s">
        <v>221</v>
      </c>
      <c r="BE7" s="99" t="s">
        <v>222</v>
      </c>
      <c r="BF7" s="99" t="s">
        <v>261</v>
      </c>
      <c r="BG7" s="99" t="s">
        <v>21</v>
      </c>
      <c r="BH7" s="99" t="s">
        <v>22</v>
      </c>
      <c r="BI7" s="99" t="s">
        <v>23</v>
      </c>
      <c r="BJ7" s="99" t="s">
        <v>24</v>
      </c>
      <c r="BK7" s="99" t="s">
        <v>159</v>
      </c>
      <c r="BL7" s="99" t="s">
        <v>160</v>
      </c>
      <c r="BM7" s="99" t="s">
        <v>223</v>
      </c>
      <c r="BN7" s="99" t="s">
        <v>262</v>
      </c>
      <c r="BO7" s="99" t="s">
        <v>263</v>
      </c>
      <c r="BP7" s="99" t="s">
        <v>264</v>
      </c>
      <c r="BQ7" s="99" t="s">
        <v>161</v>
      </c>
      <c r="BR7" s="100" t="s">
        <v>224</v>
      </c>
      <c r="BS7" s="100" t="s">
        <v>25</v>
      </c>
      <c r="BT7" s="100" t="s">
        <v>26</v>
      </c>
      <c r="BU7" s="100" t="s">
        <v>225</v>
      </c>
      <c r="BV7" s="103" t="s">
        <v>27</v>
      </c>
      <c r="BW7" s="104" t="s">
        <v>131</v>
      </c>
      <c r="BX7" s="104" t="s">
        <v>132</v>
      </c>
      <c r="BY7" s="104" t="s">
        <v>226</v>
      </c>
    </row>
    <row r="8" spans="1:77" x14ac:dyDescent="0.3">
      <c r="A8" t="s">
        <v>38</v>
      </c>
      <c r="B8" s="99">
        <v>14061</v>
      </c>
      <c r="C8" s="99">
        <v>7299</v>
      </c>
      <c r="D8" s="113">
        <v>1824.7644565000001</v>
      </c>
      <c r="E8" s="100">
        <v>1661.5012563</v>
      </c>
      <c r="F8" s="100">
        <v>2004.0703003000001</v>
      </c>
      <c r="G8" s="100">
        <v>1.074174E-67</v>
      </c>
      <c r="H8" s="102">
        <v>1926.4282777999999</v>
      </c>
      <c r="I8" s="100">
        <v>1894.848534</v>
      </c>
      <c r="J8" s="100">
        <v>1958.5343330000001</v>
      </c>
      <c r="K8" s="100">
        <v>2.2964837693</v>
      </c>
      <c r="L8" s="100">
        <v>2.0910154480999998</v>
      </c>
      <c r="M8" s="100">
        <v>2.5221419131</v>
      </c>
      <c r="N8" s="100" t="s">
        <v>28</v>
      </c>
      <c r="O8" s="99" t="s">
        <v>28</v>
      </c>
      <c r="P8" s="99" t="s">
        <v>28</v>
      </c>
      <c r="Q8" s="99" t="s">
        <v>28</v>
      </c>
      <c r="R8" s="99" t="s">
        <v>28</v>
      </c>
      <c r="S8" s="99">
        <v>20349</v>
      </c>
      <c r="T8" s="99">
        <v>6611</v>
      </c>
      <c r="U8" s="113">
        <v>2855.4300177999999</v>
      </c>
      <c r="V8" s="100">
        <v>2605.7976481999999</v>
      </c>
      <c r="W8" s="100">
        <v>3128.9768767</v>
      </c>
      <c r="X8" s="100">
        <v>8.8621739999999991E-75</v>
      </c>
      <c r="Y8" s="102">
        <v>3078.0517319999999</v>
      </c>
      <c r="Z8" s="100">
        <v>3036.0495016</v>
      </c>
      <c r="AA8" s="100">
        <v>3120.6350422</v>
      </c>
      <c r="AB8" s="100">
        <v>2.3490233172999999</v>
      </c>
      <c r="AC8" s="100">
        <v>2.1436629151000002</v>
      </c>
      <c r="AD8" s="100">
        <v>2.5740570059999999</v>
      </c>
      <c r="AE8" s="99" t="s">
        <v>28</v>
      </c>
      <c r="AF8" s="99" t="s">
        <v>28</v>
      </c>
      <c r="AG8" s="99" t="s">
        <v>28</v>
      </c>
      <c r="AH8" s="99" t="s">
        <v>28</v>
      </c>
      <c r="AI8" s="99" t="s">
        <v>28</v>
      </c>
      <c r="AJ8" s="99">
        <v>21055</v>
      </c>
      <c r="AK8" s="99">
        <v>6554</v>
      </c>
      <c r="AL8" s="113">
        <v>3068.3517783000002</v>
      </c>
      <c r="AM8" s="100">
        <v>2803.3717603</v>
      </c>
      <c r="AN8" s="100">
        <v>3358.3782104000002</v>
      </c>
      <c r="AO8" s="100">
        <v>6.6755999999999996E-105</v>
      </c>
      <c r="AP8" s="102">
        <v>3212.5419591</v>
      </c>
      <c r="AQ8" s="100">
        <v>3169.4407461000001</v>
      </c>
      <c r="AR8" s="100">
        <v>3256.2293052999999</v>
      </c>
      <c r="AS8" s="100">
        <v>2.7246504148000001</v>
      </c>
      <c r="AT8" s="100">
        <v>2.4893521282000002</v>
      </c>
      <c r="AU8" s="100">
        <v>2.9821895418</v>
      </c>
      <c r="AV8" s="99" t="s">
        <v>28</v>
      </c>
      <c r="AW8" s="99" t="s">
        <v>28</v>
      </c>
      <c r="AX8" s="99" t="s">
        <v>28</v>
      </c>
      <c r="AY8" s="99" t="s">
        <v>28</v>
      </c>
      <c r="AZ8" s="99" t="s">
        <v>28</v>
      </c>
      <c r="BA8" s="99" t="s">
        <v>28</v>
      </c>
      <c r="BB8" s="99" t="s">
        <v>28</v>
      </c>
      <c r="BC8" s="99" t="s">
        <v>28</v>
      </c>
      <c r="BD8" s="99" t="s">
        <v>28</v>
      </c>
      <c r="BE8" s="99" t="s">
        <v>28</v>
      </c>
      <c r="BF8" s="99" t="s">
        <v>28</v>
      </c>
      <c r="BG8" s="99" t="s">
        <v>28</v>
      </c>
      <c r="BH8" s="99" t="s">
        <v>28</v>
      </c>
      <c r="BI8" s="99" t="s">
        <v>28</v>
      </c>
      <c r="BJ8" s="99" t="s">
        <v>28</v>
      </c>
      <c r="BK8" s="99">
        <v>1</v>
      </c>
      <c r="BL8" s="99">
        <v>2</v>
      </c>
      <c r="BM8" s="99">
        <v>3</v>
      </c>
      <c r="BN8" s="99" t="s">
        <v>28</v>
      </c>
      <c r="BO8" s="99" t="s">
        <v>28</v>
      </c>
      <c r="BP8" s="99" t="s">
        <v>28</v>
      </c>
      <c r="BQ8" s="99" t="s">
        <v>28</v>
      </c>
      <c r="BR8" s="100" t="s">
        <v>28</v>
      </c>
      <c r="BS8" s="100" t="s">
        <v>28</v>
      </c>
      <c r="BT8" s="100" t="s">
        <v>28</v>
      </c>
      <c r="BU8" s="100" t="s">
        <v>28</v>
      </c>
      <c r="BV8" s="111" t="s">
        <v>265</v>
      </c>
      <c r="BW8" s="112">
        <v>14061</v>
      </c>
      <c r="BX8" s="112">
        <v>20349</v>
      </c>
      <c r="BY8" s="112">
        <v>21055</v>
      </c>
    </row>
    <row r="9" spans="1:77" x14ac:dyDescent="0.3">
      <c r="A9" t="s">
        <v>39</v>
      </c>
      <c r="B9" s="99">
        <v>21684</v>
      </c>
      <c r="C9" s="99">
        <v>37898</v>
      </c>
      <c r="D9" s="113">
        <v>565.79798759000005</v>
      </c>
      <c r="E9" s="100">
        <v>515.31626466</v>
      </c>
      <c r="F9" s="100">
        <v>621.22503152000002</v>
      </c>
      <c r="G9" s="100">
        <v>1.0646800000000001E-12</v>
      </c>
      <c r="H9" s="102">
        <v>572.16739670000004</v>
      </c>
      <c r="I9" s="100">
        <v>564.60230019000005</v>
      </c>
      <c r="J9" s="100">
        <v>579.83385780000003</v>
      </c>
      <c r="K9" s="100">
        <v>0.71206225580000004</v>
      </c>
      <c r="L9" s="100">
        <v>0.64853051780000004</v>
      </c>
      <c r="M9" s="100">
        <v>0.78181772829999996</v>
      </c>
      <c r="N9" s="100" t="s">
        <v>40</v>
      </c>
      <c r="O9" s="100">
        <v>1.0745964873</v>
      </c>
      <c r="P9" s="100">
        <v>0.99925257599999995</v>
      </c>
      <c r="Q9" s="100">
        <v>1.1556213498000001</v>
      </c>
      <c r="R9" s="107">
        <v>5.2403486800000003E-2</v>
      </c>
      <c r="S9" s="99">
        <v>76797</v>
      </c>
      <c r="T9" s="99">
        <v>40771</v>
      </c>
      <c r="U9" s="113">
        <v>2032.3365060000001</v>
      </c>
      <c r="V9" s="100">
        <v>1856.0479711</v>
      </c>
      <c r="W9" s="100">
        <v>2225.3690302999998</v>
      </c>
      <c r="X9" s="100">
        <v>1.22798E-28</v>
      </c>
      <c r="Y9" s="102">
        <v>1883.6182581</v>
      </c>
      <c r="Z9" s="100">
        <v>1870.3432749999999</v>
      </c>
      <c r="AA9" s="100">
        <v>1896.9874619</v>
      </c>
      <c r="AB9" s="100">
        <v>1.6719043406</v>
      </c>
      <c r="AC9" s="100">
        <v>1.5268803419999999</v>
      </c>
      <c r="AD9" s="100">
        <v>1.8307028045</v>
      </c>
      <c r="AE9" s="99" t="s">
        <v>46</v>
      </c>
      <c r="AF9" s="100">
        <v>0.72168363540000002</v>
      </c>
      <c r="AG9" s="100">
        <v>0.67232323699999996</v>
      </c>
      <c r="AH9" s="100">
        <v>0.77466795860000004</v>
      </c>
      <c r="AI9" s="107">
        <v>1.825327E-19</v>
      </c>
      <c r="AJ9" s="99">
        <v>97180</v>
      </c>
      <c r="AK9" s="99">
        <v>52558</v>
      </c>
      <c r="AL9" s="113">
        <v>1818.8621109999999</v>
      </c>
      <c r="AM9" s="100">
        <v>1664.1849454000001</v>
      </c>
      <c r="AN9" s="100">
        <v>1987.9156989000001</v>
      </c>
      <c r="AO9" s="100">
        <v>4.001614E-26</v>
      </c>
      <c r="AP9" s="102">
        <v>1849.0049088999999</v>
      </c>
      <c r="AQ9" s="100">
        <v>1837.4162503</v>
      </c>
      <c r="AR9" s="100">
        <v>1860.6666576</v>
      </c>
      <c r="AS9" s="100">
        <v>1.6151223077000001</v>
      </c>
      <c r="AT9" s="100">
        <v>1.4777713018</v>
      </c>
      <c r="AU9" s="100">
        <v>1.7652393613999999</v>
      </c>
      <c r="AV9" s="99" t="s">
        <v>240</v>
      </c>
      <c r="AW9" s="100">
        <v>0.70656491590000003</v>
      </c>
      <c r="AX9" s="100">
        <v>0.65893210989999995</v>
      </c>
      <c r="AY9" s="100">
        <v>0.75764099659999995</v>
      </c>
      <c r="AZ9" s="107">
        <v>1.773894E-22</v>
      </c>
      <c r="BA9" s="100" t="s">
        <v>241</v>
      </c>
      <c r="BB9" s="100">
        <v>0.67635968989999995</v>
      </c>
      <c r="BC9" s="100">
        <v>0.93845971490000002</v>
      </c>
      <c r="BD9" s="100">
        <v>0.69646649959999996</v>
      </c>
      <c r="BE9" s="100">
        <v>1.2645355332999999</v>
      </c>
      <c r="BF9" s="99" t="s">
        <v>238</v>
      </c>
      <c r="BG9" s="100">
        <v>1.437592E-14</v>
      </c>
      <c r="BH9" s="100">
        <v>0.30290352170000001</v>
      </c>
      <c r="BI9" s="100">
        <v>0.22343667289999999</v>
      </c>
      <c r="BJ9" s="100">
        <v>0.41063332299999999</v>
      </c>
      <c r="BK9" s="99">
        <v>1</v>
      </c>
      <c r="BL9" s="99">
        <v>2</v>
      </c>
      <c r="BM9" s="99">
        <v>3</v>
      </c>
      <c r="BN9" s="99" t="s">
        <v>28</v>
      </c>
      <c r="BO9" s="99" t="s">
        <v>267</v>
      </c>
      <c r="BP9" s="99" t="s">
        <v>267</v>
      </c>
      <c r="BQ9" s="99" t="s">
        <v>227</v>
      </c>
      <c r="BR9" s="100" t="s">
        <v>28</v>
      </c>
      <c r="BS9" s="100" t="s">
        <v>28</v>
      </c>
      <c r="BT9" s="100" t="s">
        <v>28</v>
      </c>
      <c r="BU9" s="100" t="s">
        <v>28</v>
      </c>
      <c r="BV9" s="111" t="s">
        <v>265</v>
      </c>
      <c r="BW9" s="112">
        <v>21684</v>
      </c>
      <c r="BX9" s="112">
        <v>76797</v>
      </c>
      <c r="BY9" s="112">
        <v>97180</v>
      </c>
    </row>
    <row r="10" spans="1:77" x14ac:dyDescent="0.3">
      <c r="A10" t="s">
        <v>31</v>
      </c>
      <c r="B10" s="99">
        <v>19522</v>
      </c>
      <c r="C10" s="99">
        <v>47626</v>
      </c>
      <c r="D10" s="113">
        <v>393.54344275</v>
      </c>
      <c r="E10" s="100">
        <v>358.51522190999998</v>
      </c>
      <c r="F10" s="100">
        <v>431.99404618</v>
      </c>
      <c r="G10" s="100">
        <v>2.1888440000000001E-49</v>
      </c>
      <c r="H10" s="102">
        <v>409.90215429</v>
      </c>
      <c r="I10" s="100">
        <v>404.19231839999998</v>
      </c>
      <c r="J10" s="100">
        <v>415.69265035000001</v>
      </c>
      <c r="K10" s="100">
        <v>0.4952782402</v>
      </c>
      <c r="L10" s="100">
        <v>0.4511948845</v>
      </c>
      <c r="M10" s="100">
        <v>0.54366869760000003</v>
      </c>
      <c r="N10" s="100" t="s">
        <v>28</v>
      </c>
      <c r="O10" s="100" t="s">
        <v>28</v>
      </c>
      <c r="P10" s="100" t="s">
        <v>28</v>
      </c>
      <c r="Q10" s="100" t="s">
        <v>28</v>
      </c>
      <c r="R10" s="107" t="s">
        <v>28</v>
      </c>
      <c r="S10" s="99">
        <v>77901</v>
      </c>
      <c r="T10" s="99">
        <v>48500</v>
      </c>
      <c r="U10" s="113">
        <v>1655.8047005000001</v>
      </c>
      <c r="V10" s="100">
        <v>1512.8505388000001</v>
      </c>
      <c r="W10" s="100">
        <v>1812.2670654000001</v>
      </c>
      <c r="X10" s="100">
        <v>1.9612010000000001E-11</v>
      </c>
      <c r="Y10" s="102">
        <v>1606.2061856</v>
      </c>
      <c r="Z10" s="100">
        <v>1594.9665067999999</v>
      </c>
      <c r="AA10" s="100">
        <v>1617.5250699999999</v>
      </c>
      <c r="AB10" s="100">
        <v>1.3621499480999999</v>
      </c>
      <c r="AC10" s="100">
        <v>1.244548516</v>
      </c>
      <c r="AD10" s="100">
        <v>1.4908639213999999</v>
      </c>
      <c r="AE10" s="99" t="s">
        <v>28</v>
      </c>
      <c r="AF10" s="100" t="s">
        <v>28</v>
      </c>
      <c r="AG10" s="100" t="s">
        <v>28</v>
      </c>
      <c r="AH10" s="100" t="s">
        <v>28</v>
      </c>
      <c r="AI10" s="107" t="s">
        <v>28</v>
      </c>
      <c r="AJ10" s="99">
        <v>83987</v>
      </c>
      <c r="AK10" s="99">
        <v>44527</v>
      </c>
      <c r="AL10" s="113">
        <v>1933.7016738</v>
      </c>
      <c r="AM10" s="100">
        <v>1768.6931930000001</v>
      </c>
      <c r="AN10" s="100">
        <v>2114.1044575000001</v>
      </c>
      <c r="AO10" s="100">
        <v>1.506102E-32</v>
      </c>
      <c r="AP10" s="102">
        <v>1886.2038763</v>
      </c>
      <c r="AQ10" s="100">
        <v>1873.4904403</v>
      </c>
      <c r="AR10" s="100">
        <v>1899.0035852000001</v>
      </c>
      <c r="AS10" s="100">
        <v>1.7170981192000001</v>
      </c>
      <c r="AT10" s="100">
        <v>1.5705730601000001</v>
      </c>
      <c r="AU10" s="100">
        <v>1.8772930886000001</v>
      </c>
      <c r="AV10" s="99" t="s">
        <v>28</v>
      </c>
      <c r="AW10" s="100" t="s">
        <v>28</v>
      </c>
      <c r="AX10" s="100" t="s">
        <v>28</v>
      </c>
      <c r="AY10" s="100" t="s">
        <v>28</v>
      </c>
      <c r="AZ10" s="107" t="s">
        <v>28</v>
      </c>
      <c r="BA10" s="100" t="s">
        <v>28</v>
      </c>
      <c r="BB10" s="100" t="s">
        <v>28</v>
      </c>
      <c r="BC10" s="100" t="s">
        <v>28</v>
      </c>
      <c r="BD10" s="100" t="s">
        <v>28</v>
      </c>
      <c r="BE10" s="100" t="s">
        <v>28</v>
      </c>
      <c r="BF10" s="99" t="s">
        <v>28</v>
      </c>
      <c r="BG10" s="100" t="s">
        <v>28</v>
      </c>
      <c r="BH10" s="100" t="s">
        <v>28</v>
      </c>
      <c r="BI10" s="100" t="s">
        <v>28</v>
      </c>
      <c r="BJ10" s="100" t="s">
        <v>28</v>
      </c>
      <c r="BK10" s="99">
        <v>1</v>
      </c>
      <c r="BL10" s="99">
        <v>2</v>
      </c>
      <c r="BM10" s="99">
        <v>3</v>
      </c>
      <c r="BN10" s="99" t="s">
        <v>28</v>
      </c>
      <c r="BO10" s="99" t="s">
        <v>28</v>
      </c>
      <c r="BP10" s="99" t="s">
        <v>28</v>
      </c>
      <c r="BQ10" s="99" t="s">
        <v>28</v>
      </c>
      <c r="BR10" s="100" t="s">
        <v>28</v>
      </c>
      <c r="BS10" s="100" t="s">
        <v>28</v>
      </c>
      <c r="BT10" s="100" t="s">
        <v>28</v>
      </c>
      <c r="BU10" s="100" t="s">
        <v>28</v>
      </c>
      <c r="BV10" s="111" t="s">
        <v>265</v>
      </c>
      <c r="BW10" s="112">
        <v>19522</v>
      </c>
      <c r="BX10" s="112">
        <v>77901</v>
      </c>
      <c r="BY10" s="112">
        <v>83987</v>
      </c>
    </row>
    <row r="11" spans="1:77" x14ac:dyDescent="0.3">
      <c r="A11" t="s">
        <v>32</v>
      </c>
      <c r="B11" s="99">
        <v>24702</v>
      </c>
      <c r="C11" s="99">
        <v>50550</v>
      </c>
      <c r="D11" s="113">
        <v>485.13070727000002</v>
      </c>
      <c r="E11" s="100">
        <v>441.83993651999998</v>
      </c>
      <c r="F11" s="100">
        <v>532.66303855000001</v>
      </c>
      <c r="G11" s="100">
        <v>4.3557380000000001E-25</v>
      </c>
      <c r="H11" s="102">
        <v>488.66468843000001</v>
      </c>
      <c r="I11" s="100">
        <v>482.60866033999997</v>
      </c>
      <c r="J11" s="100">
        <v>494.79671074999999</v>
      </c>
      <c r="K11" s="100">
        <v>0.61054170100000005</v>
      </c>
      <c r="L11" s="100">
        <v>0.55605984610000003</v>
      </c>
      <c r="M11" s="100">
        <v>0.67036160099999997</v>
      </c>
      <c r="N11" s="100" t="s">
        <v>28</v>
      </c>
      <c r="O11" s="100" t="s">
        <v>28</v>
      </c>
      <c r="P11" s="100" t="s">
        <v>28</v>
      </c>
      <c r="Q11" s="100" t="s">
        <v>28</v>
      </c>
      <c r="R11" s="107" t="s">
        <v>28</v>
      </c>
      <c r="S11" s="99">
        <v>74506</v>
      </c>
      <c r="T11" s="99">
        <v>50329</v>
      </c>
      <c r="U11" s="113">
        <v>1581.8517924</v>
      </c>
      <c r="V11" s="100">
        <v>1444.8727119</v>
      </c>
      <c r="W11" s="100">
        <v>1731.8169776</v>
      </c>
      <c r="X11" s="100">
        <v>1.2039014000000001E-8</v>
      </c>
      <c r="Y11" s="102">
        <v>1480.3791054999999</v>
      </c>
      <c r="Z11" s="100">
        <v>1469.7873698999999</v>
      </c>
      <c r="AA11" s="100">
        <v>1491.0471683000001</v>
      </c>
      <c r="AB11" s="100">
        <v>1.3013124894000001</v>
      </c>
      <c r="AC11" s="100">
        <v>1.1886264659000001</v>
      </c>
      <c r="AD11" s="100">
        <v>1.4246815493</v>
      </c>
      <c r="AE11" s="99" t="s">
        <v>28</v>
      </c>
      <c r="AF11" s="100" t="s">
        <v>28</v>
      </c>
      <c r="AG11" s="100" t="s">
        <v>28</v>
      </c>
      <c r="AH11" s="100" t="s">
        <v>28</v>
      </c>
      <c r="AI11" s="107" t="s">
        <v>28</v>
      </c>
      <c r="AJ11" s="99">
        <v>79071</v>
      </c>
      <c r="AK11" s="99">
        <v>51463</v>
      </c>
      <c r="AL11" s="113">
        <v>1561.384444</v>
      </c>
      <c r="AM11" s="100">
        <v>1427.5006159</v>
      </c>
      <c r="AN11" s="100">
        <v>1707.8250998999999</v>
      </c>
      <c r="AO11" s="100">
        <v>9.0517800000000004E-13</v>
      </c>
      <c r="AP11" s="102">
        <v>1536.46309</v>
      </c>
      <c r="AQ11" s="100">
        <v>1525.7910131000001</v>
      </c>
      <c r="AR11" s="100">
        <v>1547.2098123000001</v>
      </c>
      <c r="AS11" s="100">
        <v>1.3864859965</v>
      </c>
      <c r="AT11" s="100">
        <v>1.2675991628000001</v>
      </c>
      <c r="AU11" s="100">
        <v>1.5165231052999999</v>
      </c>
      <c r="AV11" s="99" t="s">
        <v>28</v>
      </c>
      <c r="AW11" s="100" t="s">
        <v>28</v>
      </c>
      <c r="AX11" s="100" t="s">
        <v>28</v>
      </c>
      <c r="AY11" s="100" t="s">
        <v>28</v>
      </c>
      <c r="AZ11" s="107" t="s">
        <v>28</v>
      </c>
      <c r="BA11" s="100" t="s">
        <v>28</v>
      </c>
      <c r="BB11" s="100" t="s">
        <v>28</v>
      </c>
      <c r="BC11" s="100" t="s">
        <v>28</v>
      </c>
      <c r="BD11" s="100" t="s">
        <v>28</v>
      </c>
      <c r="BE11" s="100" t="s">
        <v>28</v>
      </c>
      <c r="BF11" s="99" t="s">
        <v>28</v>
      </c>
      <c r="BG11" s="100" t="s">
        <v>28</v>
      </c>
      <c r="BH11" s="100" t="s">
        <v>28</v>
      </c>
      <c r="BI11" s="100" t="s">
        <v>28</v>
      </c>
      <c r="BJ11" s="100" t="s">
        <v>28</v>
      </c>
      <c r="BK11" s="99">
        <v>1</v>
      </c>
      <c r="BL11" s="99">
        <v>2</v>
      </c>
      <c r="BM11" s="99">
        <v>3</v>
      </c>
      <c r="BN11" s="99" t="s">
        <v>28</v>
      </c>
      <c r="BO11" s="99" t="s">
        <v>28</v>
      </c>
      <c r="BP11" s="99" t="s">
        <v>28</v>
      </c>
      <c r="BQ11" s="99" t="s">
        <v>28</v>
      </c>
      <c r="BR11" s="100" t="s">
        <v>28</v>
      </c>
      <c r="BS11" s="100" t="s">
        <v>28</v>
      </c>
      <c r="BT11" s="100" t="s">
        <v>28</v>
      </c>
      <c r="BU11" s="100" t="s">
        <v>28</v>
      </c>
      <c r="BV11" s="111" t="s">
        <v>265</v>
      </c>
      <c r="BW11" s="112">
        <v>24702</v>
      </c>
      <c r="BX11" s="112">
        <v>74506</v>
      </c>
      <c r="BY11" s="112">
        <v>79071</v>
      </c>
    </row>
    <row r="12" spans="1:77" x14ac:dyDescent="0.3">
      <c r="A12" t="s">
        <v>33</v>
      </c>
      <c r="B12" s="99">
        <v>19971</v>
      </c>
      <c r="C12" s="99">
        <v>42351</v>
      </c>
      <c r="D12" s="113">
        <v>499.93603308000002</v>
      </c>
      <c r="E12" s="100">
        <v>455.03221468999999</v>
      </c>
      <c r="F12" s="100">
        <v>549.27108256999998</v>
      </c>
      <c r="G12" s="100">
        <v>4.9344589999999999E-22</v>
      </c>
      <c r="H12" s="102">
        <v>471.55911313000001</v>
      </c>
      <c r="I12" s="100">
        <v>465.06415773999998</v>
      </c>
      <c r="J12" s="100">
        <v>478.14477522999999</v>
      </c>
      <c r="K12" s="100">
        <v>0.62917434719999998</v>
      </c>
      <c r="L12" s="100">
        <v>0.5726624562</v>
      </c>
      <c r="M12" s="100">
        <v>0.69126298549999998</v>
      </c>
      <c r="N12" s="100" t="s">
        <v>28</v>
      </c>
      <c r="O12" s="100" t="s">
        <v>28</v>
      </c>
      <c r="P12" s="100" t="s">
        <v>28</v>
      </c>
      <c r="Q12" s="100" t="s">
        <v>28</v>
      </c>
      <c r="R12" s="107" t="s">
        <v>28</v>
      </c>
      <c r="S12" s="99">
        <v>63767</v>
      </c>
      <c r="T12" s="99">
        <v>48457</v>
      </c>
      <c r="U12" s="113">
        <v>1437.580334</v>
      </c>
      <c r="V12" s="100">
        <v>1312.3156435999999</v>
      </c>
      <c r="W12" s="100">
        <v>1574.8019363000001</v>
      </c>
      <c r="X12" s="100">
        <v>3.1083169999999999E-4</v>
      </c>
      <c r="Y12" s="102">
        <v>1315.9502239000001</v>
      </c>
      <c r="Z12" s="100">
        <v>1305.7759074000001</v>
      </c>
      <c r="AA12" s="100">
        <v>1326.2038164999999</v>
      </c>
      <c r="AB12" s="100">
        <v>1.1826273814999999</v>
      </c>
      <c r="AC12" s="100">
        <v>1.0795782167000001</v>
      </c>
      <c r="AD12" s="100">
        <v>1.2955129159000001</v>
      </c>
      <c r="AE12" s="99" t="s">
        <v>28</v>
      </c>
      <c r="AF12" s="100" t="s">
        <v>28</v>
      </c>
      <c r="AG12" s="100" t="s">
        <v>28</v>
      </c>
      <c r="AH12" s="100" t="s">
        <v>28</v>
      </c>
      <c r="AI12" s="107" t="s">
        <v>28</v>
      </c>
      <c r="AJ12" s="99">
        <v>67920</v>
      </c>
      <c r="AK12" s="99">
        <v>51048</v>
      </c>
      <c r="AL12" s="113">
        <v>1447.6207133</v>
      </c>
      <c r="AM12" s="100">
        <v>1323.3971414</v>
      </c>
      <c r="AN12" s="100">
        <v>1583.504803</v>
      </c>
      <c r="AO12" s="100">
        <v>4.1145131999999998E-8</v>
      </c>
      <c r="AP12" s="102">
        <v>1330.5124589</v>
      </c>
      <c r="AQ12" s="100">
        <v>1320.5438133</v>
      </c>
      <c r="AR12" s="100">
        <v>1340.5563566999999</v>
      </c>
      <c r="AS12" s="100">
        <v>1.2854655077999999</v>
      </c>
      <c r="AT12" s="100">
        <v>1.1751568368</v>
      </c>
      <c r="AU12" s="100">
        <v>1.4061285439</v>
      </c>
      <c r="AV12" s="99" t="s">
        <v>28</v>
      </c>
      <c r="AW12" s="100" t="s">
        <v>28</v>
      </c>
      <c r="AX12" s="100" t="s">
        <v>28</v>
      </c>
      <c r="AY12" s="100" t="s">
        <v>28</v>
      </c>
      <c r="AZ12" s="107" t="s">
        <v>28</v>
      </c>
      <c r="BA12" s="100" t="s">
        <v>28</v>
      </c>
      <c r="BB12" s="100" t="s">
        <v>28</v>
      </c>
      <c r="BC12" s="100" t="s">
        <v>28</v>
      </c>
      <c r="BD12" s="100" t="s">
        <v>28</v>
      </c>
      <c r="BE12" s="100" t="s">
        <v>28</v>
      </c>
      <c r="BF12" s="99" t="s">
        <v>28</v>
      </c>
      <c r="BG12" s="100" t="s">
        <v>28</v>
      </c>
      <c r="BH12" s="100" t="s">
        <v>28</v>
      </c>
      <c r="BI12" s="100" t="s">
        <v>28</v>
      </c>
      <c r="BJ12" s="100" t="s">
        <v>28</v>
      </c>
      <c r="BK12" s="99">
        <v>1</v>
      </c>
      <c r="BL12" s="99">
        <v>2</v>
      </c>
      <c r="BM12" s="99">
        <v>3</v>
      </c>
      <c r="BN12" s="99" t="s">
        <v>28</v>
      </c>
      <c r="BO12" s="99" t="s">
        <v>28</v>
      </c>
      <c r="BP12" s="99" t="s">
        <v>28</v>
      </c>
      <c r="BQ12" s="99" t="s">
        <v>28</v>
      </c>
      <c r="BR12" s="100" t="s">
        <v>28</v>
      </c>
      <c r="BS12" s="100" t="s">
        <v>28</v>
      </c>
      <c r="BT12" s="100" t="s">
        <v>28</v>
      </c>
      <c r="BU12" s="100" t="s">
        <v>28</v>
      </c>
      <c r="BV12" s="111" t="s">
        <v>265</v>
      </c>
      <c r="BW12" s="112">
        <v>19971</v>
      </c>
      <c r="BX12" s="112">
        <v>63767</v>
      </c>
      <c r="BY12" s="112">
        <v>67920</v>
      </c>
    </row>
    <row r="13" spans="1:77" x14ac:dyDescent="0.3">
      <c r="A13" t="s">
        <v>41</v>
      </c>
      <c r="B13" s="99">
        <v>20002</v>
      </c>
      <c r="C13" s="99">
        <v>45116</v>
      </c>
      <c r="D13" s="113">
        <v>559.20190691000005</v>
      </c>
      <c r="E13" s="100">
        <v>508.66653896999998</v>
      </c>
      <c r="F13" s="100">
        <v>614.75789881000003</v>
      </c>
      <c r="G13" s="100">
        <v>3.6038159999999999E-13</v>
      </c>
      <c r="H13" s="102">
        <v>443.34604131999998</v>
      </c>
      <c r="I13" s="100">
        <v>437.24437591999998</v>
      </c>
      <c r="J13" s="100">
        <v>449.53285433999997</v>
      </c>
      <c r="K13" s="100">
        <v>0.70376102429999998</v>
      </c>
      <c r="L13" s="100">
        <v>0.64016177350000003</v>
      </c>
      <c r="M13" s="100">
        <v>0.77367877900000004</v>
      </c>
      <c r="N13" s="100" t="s">
        <v>28</v>
      </c>
      <c r="O13" s="100" t="s">
        <v>28</v>
      </c>
      <c r="P13" s="100" t="s">
        <v>28</v>
      </c>
      <c r="Q13" s="100" t="s">
        <v>28</v>
      </c>
      <c r="R13" s="107" t="s">
        <v>28</v>
      </c>
      <c r="S13" s="99">
        <v>49236</v>
      </c>
      <c r="T13" s="99">
        <v>49023</v>
      </c>
      <c r="U13" s="113">
        <v>1337.2247268000001</v>
      </c>
      <c r="V13" s="100">
        <v>1218.6055286999999</v>
      </c>
      <c r="W13" s="100">
        <v>1467.3903309</v>
      </c>
      <c r="X13" s="100">
        <v>4.4179431300000002E-2</v>
      </c>
      <c r="Y13" s="102">
        <v>1004.3448993</v>
      </c>
      <c r="Z13" s="100">
        <v>995.51261696999995</v>
      </c>
      <c r="AA13" s="100">
        <v>1013.2555425</v>
      </c>
      <c r="AB13" s="100">
        <v>1.1000697073000001</v>
      </c>
      <c r="AC13" s="100">
        <v>1.0024874655</v>
      </c>
      <c r="AD13" s="100">
        <v>1.2071506153</v>
      </c>
      <c r="AE13" s="99" t="s">
        <v>28</v>
      </c>
      <c r="AF13" s="100" t="s">
        <v>28</v>
      </c>
      <c r="AG13" s="100" t="s">
        <v>28</v>
      </c>
      <c r="AH13" s="100" t="s">
        <v>28</v>
      </c>
      <c r="AI13" s="107" t="s">
        <v>28</v>
      </c>
      <c r="AJ13" s="99">
        <v>54594</v>
      </c>
      <c r="AK13" s="99">
        <v>53132</v>
      </c>
      <c r="AL13" s="113">
        <v>1248.5191901000001</v>
      </c>
      <c r="AM13" s="100">
        <v>1139.9361532</v>
      </c>
      <c r="AN13" s="100">
        <v>1367.4451534</v>
      </c>
      <c r="AO13" s="100">
        <v>2.62723212E-2</v>
      </c>
      <c r="AP13" s="102">
        <v>1027.5163743000001</v>
      </c>
      <c r="AQ13" s="100">
        <v>1018.9332747</v>
      </c>
      <c r="AR13" s="100">
        <v>1036.1717747</v>
      </c>
      <c r="AS13" s="100">
        <v>1.1086663377999999</v>
      </c>
      <c r="AT13" s="100">
        <v>1.0122462275999999</v>
      </c>
      <c r="AU13" s="100">
        <v>1.2142708117000001</v>
      </c>
      <c r="AV13" s="99" t="s">
        <v>28</v>
      </c>
      <c r="AW13" s="100" t="s">
        <v>28</v>
      </c>
      <c r="AX13" s="100" t="s">
        <v>28</v>
      </c>
      <c r="AY13" s="100" t="s">
        <v>28</v>
      </c>
      <c r="AZ13" s="107" t="s">
        <v>28</v>
      </c>
      <c r="BA13" s="100" t="s">
        <v>28</v>
      </c>
      <c r="BB13" s="100" t="s">
        <v>28</v>
      </c>
      <c r="BC13" s="100" t="s">
        <v>28</v>
      </c>
      <c r="BD13" s="100" t="s">
        <v>28</v>
      </c>
      <c r="BE13" s="100" t="s">
        <v>28</v>
      </c>
      <c r="BF13" s="99" t="s">
        <v>28</v>
      </c>
      <c r="BG13" s="100" t="s">
        <v>28</v>
      </c>
      <c r="BH13" s="100" t="s">
        <v>28</v>
      </c>
      <c r="BI13" s="100" t="s">
        <v>28</v>
      </c>
      <c r="BJ13" s="100" t="s">
        <v>28</v>
      </c>
      <c r="BK13" s="99">
        <v>1</v>
      </c>
      <c r="BL13" s="99" t="s">
        <v>28</v>
      </c>
      <c r="BM13" s="99" t="s">
        <v>28</v>
      </c>
      <c r="BN13" s="99" t="s">
        <v>28</v>
      </c>
      <c r="BO13" s="99" t="s">
        <v>28</v>
      </c>
      <c r="BP13" s="99" t="s">
        <v>28</v>
      </c>
      <c r="BQ13" s="99" t="s">
        <v>28</v>
      </c>
      <c r="BR13" s="100" t="s">
        <v>28</v>
      </c>
      <c r="BS13" s="100" t="s">
        <v>28</v>
      </c>
      <c r="BT13" s="100" t="s">
        <v>28</v>
      </c>
      <c r="BU13" s="100" t="s">
        <v>28</v>
      </c>
      <c r="BV13" s="111">
        <v>1</v>
      </c>
      <c r="BW13" s="112">
        <v>20002</v>
      </c>
      <c r="BX13" s="112">
        <v>49236</v>
      </c>
      <c r="BY13" s="112">
        <v>54594</v>
      </c>
    </row>
    <row r="14" spans="1:77" x14ac:dyDescent="0.3">
      <c r="A14" t="s">
        <v>42</v>
      </c>
      <c r="B14" s="99">
        <v>81600</v>
      </c>
      <c r="C14" s="99">
        <v>66566</v>
      </c>
      <c r="D14" s="113">
        <v>1345.4370696000001</v>
      </c>
      <c r="E14" s="100">
        <v>1227.6125196999999</v>
      </c>
      <c r="F14" s="100">
        <v>1474.5702567000001</v>
      </c>
      <c r="G14" s="100">
        <v>2.002915E-29</v>
      </c>
      <c r="H14" s="102">
        <v>1225.8510351</v>
      </c>
      <c r="I14" s="100">
        <v>1217.4689578</v>
      </c>
      <c r="J14" s="100">
        <v>1234.2908216000001</v>
      </c>
      <c r="K14" s="100">
        <v>1.6932456033000001</v>
      </c>
      <c r="L14" s="100">
        <v>1.5449622642</v>
      </c>
      <c r="M14" s="100">
        <v>1.8557609718999999</v>
      </c>
      <c r="N14" s="100" t="s">
        <v>43</v>
      </c>
      <c r="O14" s="100">
        <v>0.68374459539999999</v>
      </c>
      <c r="P14" s="100">
        <v>0.63720653059999999</v>
      </c>
      <c r="Q14" s="100">
        <v>0.73368154480000003</v>
      </c>
      <c r="R14" s="107">
        <v>4.0831130000000003E-26</v>
      </c>
      <c r="S14" s="99">
        <v>91902</v>
      </c>
      <c r="T14" s="99">
        <v>69925</v>
      </c>
      <c r="U14" s="113">
        <v>1404.6055867</v>
      </c>
      <c r="V14" s="100">
        <v>1283.977746</v>
      </c>
      <c r="W14" s="100">
        <v>1536.5662374999999</v>
      </c>
      <c r="X14" s="100">
        <v>1.6060923E-3</v>
      </c>
      <c r="Y14" s="102">
        <v>1314.2938862999999</v>
      </c>
      <c r="Z14" s="100">
        <v>1305.8240515</v>
      </c>
      <c r="AA14" s="100">
        <v>1322.8186582000001</v>
      </c>
      <c r="AB14" s="100">
        <v>1.1555006616000001</v>
      </c>
      <c r="AC14" s="100">
        <v>1.0562660074000001</v>
      </c>
      <c r="AD14" s="100">
        <v>1.2640582672</v>
      </c>
      <c r="AE14" s="99" t="s">
        <v>47</v>
      </c>
      <c r="AF14" s="100">
        <v>0.64692514150000002</v>
      </c>
      <c r="AG14" s="100">
        <v>0.60348475629999998</v>
      </c>
      <c r="AH14" s="100">
        <v>0.69349247749999998</v>
      </c>
      <c r="AI14" s="107">
        <v>1.153339E-34</v>
      </c>
      <c r="AJ14" s="99">
        <v>108365</v>
      </c>
      <c r="AK14" s="99">
        <v>78662</v>
      </c>
      <c r="AL14" s="113">
        <v>1394.7318542</v>
      </c>
      <c r="AM14" s="100">
        <v>1277.1731562</v>
      </c>
      <c r="AN14" s="100">
        <v>1523.1113617999999</v>
      </c>
      <c r="AO14" s="100">
        <v>1.9242614000000001E-6</v>
      </c>
      <c r="AP14" s="102">
        <v>1377.6029086000001</v>
      </c>
      <c r="AQ14" s="100">
        <v>1369.4251293</v>
      </c>
      <c r="AR14" s="100">
        <v>1385.8295231</v>
      </c>
      <c r="AS14" s="100">
        <v>1.2385009933</v>
      </c>
      <c r="AT14" s="100">
        <v>1.1341106304999999</v>
      </c>
      <c r="AU14" s="100">
        <v>1.3525000728000001</v>
      </c>
      <c r="AV14" s="99" t="s">
        <v>242</v>
      </c>
      <c r="AW14" s="100">
        <v>0.61384137179999998</v>
      </c>
      <c r="AX14" s="100">
        <v>0.57300807249999997</v>
      </c>
      <c r="AY14" s="100">
        <v>0.65758450489999998</v>
      </c>
      <c r="AZ14" s="107">
        <v>6.7749049999999999E-44</v>
      </c>
      <c r="BA14" s="100" t="s">
        <v>243</v>
      </c>
      <c r="BB14" s="100">
        <v>0.29246842760000002</v>
      </c>
      <c r="BC14" s="100">
        <v>0.85429207709999999</v>
      </c>
      <c r="BD14" s="100">
        <v>0.63719261319999998</v>
      </c>
      <c r="BE14" s="100">
        <v>1.1453600337000001</v>
      </c>
      <c r="BF14" s="99" t="s">
        <v>239</v>
      </c>
      <c r="BG14" s="100">
        <v>0.27281443859999999</v>
      </c>
      <c r="BH14" s="100">
        <v>0.84699406870000005</v>
      </c>
      <c r="BI14" s="100">
        <v>0.62947826490000003</v>
      </c>
      <c r="BJ14" s="100">
        <v>1.1396723165</v>
      </c>
      <c r="BK14" s="99">
        <v>1</v>
      </c>
      <c r="BL14" s="99">
        <v>2</v>
      </c>
      <c r="BM14" s="99">
        <v>3</v>
      </c>
      <c r="BN14" s="99" t="s">
        <v>268</v>
      </c>
      <c r="BO14" s="99" t="s">
        <v>268</v>
      </c>
      <c r="BP14" s="99" t="s">
        <v>268</v>
      </c>
      <c r="BQ14" s="99" t="s">
        <v>28</v>
      </c>
      <c r="BR14" s="100" t="s">
        <v>28</v>
      </c>
      <c r="BS14" s="100" t="s">
        <v>28</v>
      </c>
      <c r="BT14" s="100" t="s">
        <v>28</v>
      </c>
      <c r="BU14" s="100" t="s">
        <v>28</v>
      </c>
      <c r="BV14" s="111" t="s">
        <v>265</v>
      </c>
      <c r="BW14" s="112">
        <v>81600</v>
      </c>
      <c r="BX14" s="112">
        <v>91902</v>
      </c>
      <c r="BY14" s="112">
        <v>108365</v>
      </c>
    </row>
    <row r="15" spans="1:77" x14ac:dyDescent="0.3">
      <c r="A15" t="s">
        <v>34</v>
      </c>
      <c r="B15" s="99">
        <v>64019</v>
      </c>
      <c r="C15" s="99">
        <v>71377</v>
      </c>
      <c r="D15" s="113">
        <v>1056.4043142999999</v>
      </c>
      <c r="E15" s="100">
        <v>963.5886812</v>
      </c>
      <c r="F15" s="100">
        <v>1158.1602161000001</v>
      </c>
      <c r="G15" s="100">
        <v>1.2801016E-9</v>
      </c>
      <c r="H15" s="102">
        <v>896.91357159999995</v>
      </c>
      <c r="I15" s="100">
        <v>889.99266092000005</v>
      </c>
      <c r="J15" s="100">
        <v>903.88830183000005</v>
      </c>
      <c r="K15" s="100">
        <v>1.329495077</v>
      </c>
      <c r="L15" s="100">
        <v>1.2126857024</v>
      </c>
      <c r="M15" s="100">
        <v>1.4575558664999999</v>
      </c>
      <c r="N15" s="100" t="s">
        <v>28</v>
      </c>
      <c r="O15" s="100" t="s">
        <v>28</v>
      </c>
      <c r="P15" s="100" t="s">
        <v>28</v>
      </c>
      <c r="Q15" s="100" t="s">
        <v>28</v>
      </c>
      <c r="R15" s="100" t="s">
        <v>28</v>
      </c>
      <c r="S15" s="99">
        <v>69373</v>
      </c>
      <c r="T15" s="99">
        <v>73610</v>
      </c>
      <c r="U15" s="113">
        <v>1128.9873485000001</v>
      </c>
      <c r="V15" s="100">
        <v>1031.5847865999999</v>
      </c>
      <c r="W15" s="100">
        <v>1235.586691</v>
      </c>
      <c r="X15" s="100">
        <v>0.10841115849999999</v>
      </c>
      <c r="Y15" s="102">
        <v>942.43988589000003</v>
      </c>
      <c r="Z15" s="100">
        <v>935.45287144999998</v>
      </c>
      <c r="AA15" s="100">
        <v>949.47908719999998</v>
      </c>
      <c r="AB15" s="100">
        <v>0.92876294989999997</v>
      </c>
      <c r="AC15" s="100">
        <v>0.84863460229999998</v>
      </c>
      <c r="AD15" s="100">
        <v>1.0164570414</v>
      </c>
      <c r="AE15" s="99" t="s">
        <v>28</v>
      </c>
      <c r="AF15" s="99" t="s">
        <v>28</v>
      </c>
      <c r="AG15" s="99" t="s">
        <v>28</v>
      </c>
      <c r="AH15" s="99" t="s">
        <v>28</v>
      </c>
      <c r="AI15" s="99" t="s">
        <v>28</v>
      </c>
      <c r="AJ15" s="99">
        <v>76551</v>
      </c>
      <c r="AK15" s="99">
        <v>84413</v>
      </c>
      <c r="AL15" s="113">
        <v>1008.3975933</v>
      </c>
      <c r="AM15" s="100">
        <v>923.10460978000003</v>
      </c>
      <c r="AN15" s="100">
        <v>1101.5714745</v>
      </c>
      <c r="AO15" s="100">
        <v>1.4314868E-2</v>
      </c>
      <c r="AP15" s="102">
        <v>906.86268702999996</v>
      </c>
      <c r="AQ15" s="100">
        <v>900.46125928000004</v>
      </c>
      <c r="AR15" s="100">
        <v>913.30962287</v>
      </c>
      <c r="AS15" s="100">
        <v>0.89544195689999995</v>
      </c>
      <c r="AT15" s="100">
        <v>0.81970306520000003</v>
      </c>
      <c r="AU15" s="100">
        <v>0.9781789676</v>
      </c>
      <c r="AV15" s="99" t="s">
        <v>28</v>
      </c>
      <c r="AW15" s="99" t="s">
        <v>28</v>
      </c>
      <c r="AX15" s="99" t="s">
        <v>28</v>
      </c>
      <c r="AY15" s="99" t="s">
        <v>28</v>
      </c>
      <c r="AZ15" s="99" t="s">
        <v>28</v>
      </c>
      <c r="BA15" s="99" t="s">
        <v>28</v>
      </c>
      <c r="BB15" s="99" t="s">
        <v>28</v>
      </c>
      <c r="BC15" s="99" t="s">
        <v>28</v>
      </c>
      <c r="BD15" s="99" t="s">
        <v>28</v>
      </c>
      <c r="BE15" s="99" t="s">
        <v>28</v>
      </c>
      <c r="BF15" s="99" t="s">
        <v>28</v>
      </c>
      <c r="BG15" s="99" t="s">
        <v>28</v>
      </c>
      <c r="BH15" s="99" t="s">
        <v>28</v>
      </c>
      <c r="BI15" s="99" t="s">
        <v>28</v>
      </c>
      <c r="BJ15" s="99" t="s">
        <v>28</v>
      </c>
      <c r="BK15" s="99">
        <v>1</v>
      </c>
      <c r="BL15" s="99" t="s">
        <v>28</v>
      </c>
      <c r="BM15" s="99" t="s">
        <v>28</v>
      </c>
      <c r="BN15" s="99" t="s">
        <v>28</v>
      </c>
      <c r="BO15" s="99" t="s">
        <v>28</v>
      </c>
      <c r="BP15" s="99" t="s">
        <v>28</v>
      </c>
      <c r="BQ15" s="99" t="s">
        <v>28</v>
      </c>
      <c r="BR15" s="100" t="s">
        <v>28</v>
      </c>
      <c r="BS15" s="100" t="s">
        <v>28</v>
      </c>
      <c r="BT15" s="100" t="s">
        <v>28</v>
      </c>
      <c r="BU15" s="100" t="s">
        <v>28</v>
      </c>
      <c r="BV15" s="111">
        <v>1</v>
      </c>
      <c r="BW15" s="112">
        <v>64019</v>
      </c>
      <c r="BX15" s="112">
        <v>69373</v>
      </c>
      <c r="BY15" s="112">
        <v>76551</v>
      </c>
    </row>
    <row r="16" spans="1:77" x14ac:dyDescent="0.3">
      <c r="A16" t="s">
        <v>35</v>
      </c>
      <c r="B16" s="99">
        <v>54809</v>
      </c>
      <c r="C16" s="99">
        <v>72079</v>
      </c>
      <c r="D16" s="113">
        <v>946.55972377000001</v>
      </c>
      <c r="E16" s="100">
        <v>863.05376667999997</v>
      </c>
      <c r="F16" s="100">
        <v>1038.1454149000001</v>
      </c>
      <c r="G16" s="100">
        <v>2.0406729999999999E-4</v>
      </c>
      <c r="H16" s="102">
        <v>760.40178137999999</v>
      </c>
      <c r="I16" s="100">
        <v>754.06237462000001</v>
      </c>
      <c r="J16" s="100">
        <v>766.79448357000001</v>
      </c>
      <c r="K16" s="100">
        <v>1.1912545942999999</v>
      </c>
      <c r="L16" s="100">
        <v>1.0861615373</v>
      </c>
      <c r="M16" s="100">
        <v>1.306516075</v>
      </c>
      <c r="N16" s="100" t="s">
        <v>28</v>
      </c>
      <c r="O16" s="99" t="s">
        <v>28</v>
      </c>
      <c r="P16" s="99" t="s">
        <v>28</v>
      </c>
      <c r="Q16" s="99" t="s">
        <v>28</v>
      </c>
      <c r="R16" s="99" t="s">
        <v>28</v>
      </c>
      <c r="S16" s="99">
        <v>67801</v>
      </c>
      <c r="T16" s="99">
        <v>80264</v>
      </c>
      <c r="U16" s="113">
        <v>988.00334896000004</v>
      </c>
      <c r="V16" s="100">
        <v>902.71295646999999</v>
      </c>
      <c r="W16" s="100">
        <v>1081.3521734999999</v>
      </c>
      <c r="X16" s="100">
        <v>6.7888711000000001E-6</v>
      </c>
      <c r="Y16" s="102">
        <v>844.72490779999998</v>
      </c>
      <c r="Z16" s="100">
        <v>838.39041468000005</v>
      </c>
      <c r="AA16" s="100">
        <v>851.10726145000001</v>
      </c>
      <c r="AB16" s="100">
        <v>0.81278227439999995</v>
      </c>
      <c r="AC16" s="100">
        <v>0.74261801910000003</v>
      </c>
      <c r="AD16" s="100">
        <v>0.88957580960000004</v>
      </c>
      <c r="AE16" s="99" t="s">
        <v>28</v>
      </c>
      <c r="AF16" s="99" t="s">
        <v>28</v>
      </c>
      <c r="AG16" s="99" t="s">
        <v>28</v>
      </c>
      <c r="AH16" s="99" t="s">
        <v>28</v>
      </c>
      <c r="AI16" s="99" t="s">
        <v>28</v>
      </c>
      <c r="AJ16" s="99">
        <v>66215</v>
      </c>
      <c r="AK16" s="99">
        <v>83387</v>
      </c>
      <c r="AL16" s="113">
        <v>891.06128360000002</v>
      </c>
      <c r="AM16" s="100">
        <v>815.52143683999998</v>
      </c>
      <c r="AN16" s="100">
        <v>973.59821001</v>
      </c>
      <c r="AO16" s="100">
        <v>2.2137689999999999E-7</v>
      </c>
      <c r="AP16" s="102">
        <v>794.06861980999997</v>
      </c>
      <c r="AQ16" s="100">
        <v>788.04337043999999</v>
      </c>
      <c r="AR16" s="100">
        <v>800.13993723999999</v>
      </c>
      <c r="AS16" s="100">
        <v>0.79124907160000002</v>
      </c>
      <c r="AT16" s="100">
        <v>0.72417081930000005</v>
      </c>
      <c r="AU16" s="100">
        <v>0.86454062580000002</v>
      </c>
      <c r="AV16" s="99" t="s">
        <v>28</v>
      </c>
      <c r="AW16" s="99" t="s">
        <v>28</v>
      </c>
      <c r="AX16" s="99" t="s">
        <v>28</v>
      </c>
      <c r="AY16" s="99" t="s">
        <v>28</v>
      </c>
      <c r="AZ16" s="99" t="s">
        <v>28</v>
      </c>
      <c r="BA16" s="99" t="s">
        <v>28</v>
      </c>
      <c r="BB16" s="99" t="s">
        <v>28</v>
      </c>
      <c r="BC16" s="99" t="s">
        <v>28</v>
      </c>
      <c r="BD16" s="99" t="s">
        <v>28</v>
      </c>
      <c r="BE16" s="99" t="s">
        <v>28</v>
      </c>
      <c r="BF16" s="99" t="s">
        <v>28</v>
      </c>
      <c r="BG16" s="99" t="s">
        <v>28</v>
      </c>
      <c r="BH16" s="99" t="s">
        <v>28</v>
      </c>
      <c r="BI16" s="99" t="s">
        <v>28</v>
      </c>
      <c r="BJ16" s="99" t="s">
        <v>28</v>
      </c>
      <c r="BK16" s="99">
        <v>1</v>
      </c>
      <c r="BL16" s="99">
        <v>2</v>
      </c>
      <c r="BM16" s="99">
        <v>3</v>
      </c>
      <c r="BN16" s="99" t="s">
        <v>28</v>
      </c>
      <c r="BO16" s="99" t="s">
        <v>28</v>
      </c>
      <c r="BP16" s="99" t="s">
        <v>28</v>
      </c>
      <c r="BQ16" s="99" t="s">
        <v>28</v>
      </c>
      <c r="BR16" s="100" t="s">
        <v>28</v>
      </c>
      <c r="BS16" s="100" t="s">
        <v>28</v>
      </c>
      <c r="BT16" s="100" t="s">
        <v>28</v>
      </c>
      <c r="BU16" s="100" t="s">
        <v>28</v>
      </c>
      <c r="BV16" s="111" t="s">
        <v>265</v>
      </c>
      <c r="BW16" s="112">
        <v>54809</v>
      </c>
      <c r="BX16" s="112">
        <v>67801</v>
      </c>
      <c r="BY16" s="112">
        <v>66215</v>
      </c>
    </row>
    <row r="17" spans="1:77" x14ac:dyDescent="0.3">
      <c r="A17" t="s">
        <v>36</v>
      </c>
      <c r="B17" s="99">
        <v>48728</v>
      </c>
      <c r="C17" s="99">
        <v>75057</v>
      </c>
      <c r="D17" s="113">
        <v>863.55402663999996</v>
      </c>
      <c r="E17" s="100">
        <v>786.84383006999997</v>
      </c>
      <c r="F17" s="100">
        <v>947.74277744000005</v>
      </c>
      <c r="G17" s="100">
        <v>7.9508086000000006E-2</v>
      </c>
      <c r="H17" s="102">
        <v>649.21326458999999</v>
      </c>
      <c r="I17" s="100">
        <v>643.47448451000002</v>
      </c>
      <c r="J17" s="100">
        <v>655.00322555000002</v>
      </c>
      <c r="K17" s="100">
        <v>1.0867911192999999</v>
      </c>
      <c r="L17" s="100">
        <v>0.99025059280000005</v>
      </c>
      <c r="M17" s="100">
        <v>1.1927434788</v>
      </c>
      <c r="N17" s="100" t="s">
        <v>28</v>
      </c>
      <c r="O17" s="99" t="s">
        <v>28</v>
      </c>
      <c r="P17" s="99" t="s">
        <v>28</v>
      </c>
      <c r="Q17" s="99" t="s">
        <v>28</v>
      </c>
      <c r="R17" s="99" t="s">
        <v>28</v>
      </c>
      <c r="S17" s="99">
        <v>62111</v>
      </c>
      <c r="T17" s="99">
        <v>80912</v>
      </c>
      <c r="U17" s="113">
        <v>955.96641815999999</v>
      </c>
      <c r="V17" s="100">
        <v>872.92917236999995</v>
      </c>
      <c r="W17" s="100">
        <v>1046.9025684999999</v>
      </c>
      <c r="X17" s="100">
        <v>2.1936511000000001E-7</v>
      </c>
      <c r="Y17" s="102">
        <v>767.63644452999995</v>
      </c>
      <c r="Z17" s="100">
        <v>761.62314538999999</v>
      </c>
      <c r="AA17" s="100">
        <v>773.69722091000006</v>
      </c>
      <c r="AB17" s="100">
        <v>0.78642705049999995</v>
      </c>
      <c r="AC17" s="100">
        <v>0.71811634940000002</v>
      </c>
      <c r="AD17" s="100">
        <v>0.861235796</v>
      </c>
      <c r="AE17" s="99" t="s">
        <v>28</v>
      </c>
      <c r="AF17" s="99" t="s">
        <v>28</v>
      </c>
      <c r="AG17" s="99" t="s">
        <v>28</v>
      </c>
      <c r="AH17" s="99" t="s">
        <v>28</v>
      </c>
      <c r="AI17" s="99" t="s">
        <v>28</v>
      </c>
      <c r="AJ17" s="99">
        <v>58320</v>
      </c>
      <c r="AK17" s="99">
        <v>83374</v>
      </c>
      <c r="AL17" s="113">
        <v>791.75259870000002</v>
      </c>
      <c r="AM17" s="100">
        <v>724.48738864999996</v>
      </c>
      <c r="AN17" s="100">
        <v>865.26306374000001</v>
      </c>
      <c r="AO17" s="100">
        <v>7.4063010000000003E-15</v>
      </c>
      <c r="AP17" s="102">
        <v>699.49864465999997</v>
      </c>
      <c r="AQ17" s="100">
        <v>693.84452433000001</v>
      </c>
      <c r="AR17" s="100">
        <v>705.19884026</v>
      </c>
      <c r="AS17" s="100">
        <v>0.70306444710000005</v>
      </c>
      <c r="AT17" s="100">
        <v>0.64333394820000001</v>
      </c>
      <c r="AU17" s="100">
        <v>0.76834063880000003</v>
      </c>
      <c r="AV17" s="99" t="s">
        <v>28</v>
      </c>
      <c r="AW17" s="99" t="s">
        <v>28</v>
      </c>
      <c r="AX17" s="99" t="s">
        <v>28</v>
      </c>
      <c r="AY17" s="99" t="s">
        <v>28</v>
      </c>
      <c r="AZ17" s="99" t="s">
        <v>28</v>
      </c>
      <c r="BA17" s="99" t="s">
        <v>28</v>
      </c>
      <c r="BB17" s="99" t="s">
        <v>28</v>
      </c>
      <c r="BC17" s="99" t="s">
        <v>28</v>
      </c>
      <c r="BD17" s="99" t="s">
        <v>28</v>
      </c>
      <c r="BE17" s="99" t="s">
        <v>28</v>
      </c>
      <c r="BF17" s="99" t="s">
        <v>28</v>
      </c>
      <c r="BG17" s="99" t="s">
        <v>28</v>
      </c>
      <c r="BH17" s="99" t="s">
        <v>28</v>
      </c>
      <c r="BI17" s="99" t="s">
        <v>28</v>
      </c>
      <c r="BJ17" s="99" t="s">
        <v>28</v>
      </c>
      <c r="BK17" s="99" t="s">
        <v>28</v>
      </c>
      <c r="BL17" s="99">
        <v>2</v>
      </c>
      <c r="BM17" s="99">
        <v>3</v>
      </c>
      <c r="BN17" s="99" t="s">
        <v>28</v>
      </c>
      <c r="BO17" s="99" t="s">
        <v>28</v>
      </c>
      <c r="BP17" s="99" t="s">
        <v>28</v>
      </c>
      <c r="BQ17" s="99" t="s">
        <v>28</v>
      </c>
      <c r="BR17" s="100" t="s">
        <v>28</v>
      </c>
      <c r="BS17" s="100" t="s">
        <v>28</v>
      </c>
      <c r="BT17" s="100" t="s">
        <v>28</v>
      </c>
      <c r="BU17" s="100" t="s">
        <v>28</v>
      </c>
      <c r="BV17" s="111" t="s">
        <v>441</v>
      </c>
      <c r="BW17" s="112">
        <v>48728</v>
      </c>
      <c r="BX17" s="112">
        <v>62111</v>
      </c>
      <c r="BY17" s="112">
        <v>58320</v>
      </c>
    </row>
    <row r="18" spans="1:77" x14ac:dyDescent="0.3">
      <c r="A18" t="s">
        <v>44</v>
      </c>
      <c r="B18" s="99">
        <v>47094</v>
      </c>
      <c r="C18" s="99">
        <v>79339</v>
      </c>
      <c r="D18" s="113">
        <v>841.34588561999999</v>
      </c>
      <c r="E18" s="100">
        <v>766.63603540999998</v>
      </c>
      <c r="F18" s="100">
        <v>923.33632460000001</v>
      </c>
      <c r="G18" s="100">
        <v>0.2281669486</v>
      </c>
      <c r="H18" s="102">
        <v>593.57945021</v>
      </c>
      <c r="I18" s="100">
        <v>588.24260699000001</v>
      </c>
      <c r="J18" s="100">
        <v>598.96471205</v>
      </c>
      <c r="K18" s="100">
        <v>1.0588419583999999</v>
      </c>
      <c r="L18" s="100">
        <v>0.96481888719999997</v>
      </c>
      <c r="M18" s="100">
        <v>1.1620277212000001</v>
      </c>
      <c r="N18" s="100" t="s">
        <v>28</v>
      </c>
      <c r="O18" s="99" t="s">
        <v>28</v>
      </c>
      <c r="P18" s="99" t="s">
        <v>28</v>
      </c>
      <c r="Q18" s="99" t="s">
        <v>28</v>
      </c>
      <c r="R18" s="99" t="s">
        <v>28</v>
      </c>
      <c r="S18" s="99">
        <v>50003</v>
      </c>
      <c r="T18" s="99">
        <v>84357</v>
      </c>
      <c r="U18" s="113">
        <v>794.25261824999995</v>
      </c>
      <c r="V18" s="100">
        <v>724.81480213999998</v>
      </c>
      <c r="W18" s="100">
        <v>870.34263061000001</v>
      </c>
      <c r="X18" s="100">
        <v>7.6903559999999999E-20</v>
      </c>
      <c r="Y18" s="102">
        <v>592.75460246</v>
      </c>
      <c r="Z18" s="100">
        <v>587.58183329999997</v>
      </c>
      <c r="AA18" s="100">
        <v>597.97291002999998</v>
      </c>
      <c r="AB18" s="100">
        <v>0.65339297709999999</v>
      </c>
      <c r="AC18" s="100">
        <v>0.5962698649</v>
      </c>
      <c r="AD18" s="100">
        <v>0.71598852729999996</v>
      </c>
      <c r="AE18" s="99" t="s">
        <v>28</v>
      </c>
      <c r="AF18" s="99" t="s">
        <v>28</v>
      </c>
      <c r="AG18" s="99" t="s">
        <v>28</v>
      </c>
      <c r="AH18" s="99" t="s">
        <v>28</v>
      </c>
      <c r="AI18" s="99" t="s">
        <v>28</v>
      </c>
      <c r="AJ18" s="99">
        <v>48283</v>
      </c>
      <c r="AK18" s="99">
        <v>87119</v>
      </c>
      <c r="AL18" s="113">
        <v>757.00039291999997</v>
      </c>
      <c r="AM18" s="100">
        <v>691.55457705000003</v>
      </c>
      <c r="AN18" s="100">
        <v>828.63972547000003</v>
      </c>
      <c r="AO18" s="100">
        <v>7.3406640000000004E-18</v>
      </c>
      <c r="AP18" s="102">
        <v>554.21894191000001</v>
      </c>
      <c r="AQ18" s="100">
        <v>549.29744879999998</v>
      </c>
      <c r="AR18" s="100">
        <v>559.18452968999998</v>
      </c>
      <c r="AS18" s="100">
        <v>0.67220500890000001</v>
      </c>
      <c r="AT18" s="100">
        <v>0.61409010480000004</v>
      </c>
      <c r="AU18" s="100">
        <v>0.73581966310000002</v>
      </c>
      <c r="AV18" s="99" t="s">
        <v>28</v>
      </c>
      <c r="AW18" s="99" t="s">
        <v>28</v>
      </c>
      <c r="AX18" s="99" t="s">
        <v>28</v>
      </c>
      <c r="AY18" s="99" t="s">
        <v>28</v>
      </c>
      <c r="AZ18" s="99" t="s">
        <v>28</v>
      </c>
      <c r="BA18" s="99" t="s">
        <v>28</v>
      </c>
      <c r="BB18" s="99" t="s">
        <v>28</v>
      </c>
      <c r="BC18" s="99" t="s">
        <v>28</v>
      </c>
      <c r="BD18" s="99" t="s">
        <v>28</v>
      </c>
      <c r="BE18" s="99" t="s">
        <v>28</v>
      </c>
      <c r="BF18" s="99" t="s">
        <v>28</v>
      </c>
      <c r="BG18" s="99" t="s">
        <v>28</v>
      </c>
      <c r="BH18" s="99" t="s">
        <v>28</v>
      </c>
      <c r="BI18" s="99" t="s">
        <v>28</v>
      </c>
      <c r="BJ18" s="99" t="s">
        <v>28</v>
      </c>
      <c r="BK18" s="99" t="s">
        <v>28</v>
      </c>
      <c r="BL18" s="99">
        <v>2</v>
      </c>
      <c r="BM18" s="99">
        <v>3</v>
      </c>
      <c r="BN18" s="99" t="s">
        <v>28</v>
      </c>
      <c r="BO18" s="99" t="s">
        <v>28</v>
      </c>
      <c r="BP18" s="99" t="s">
        <v>28</v>
      </c>
      <c r="BQ18" s="99" t="s">
        <v>28</v>
      </c>
      <c r="BR18" s="100" t="s">
        <v>28</v>
      </c>
      <c r="BS18" s="100" t="s">
        <v>28</v>
      </c>
      <c r="BT18" s="100" t="s">
        <v>28</v>
      </c>
      <c r="BU18" s="100" t="s">
        <v>28</v>
      </c>
      <c r="BV18" s="111" t="s">
        <v>441</v>
      </c>
      <c r="BW18" s="112">
        <v>47094</v>
      </c>
      <c r="BX18" s="112">
        <v>50003</v>
      </c>
      <c r="BY18" s="112">
        <v>48283</v>
      </c>
    </row>
    <row r="19" spans="1:77" x14ac:dyDescent="0.3">
      <c r="A19" t="s">
        <v>45</v>
      </c>
      <c r="B19" s="99">
        <v>416192</v>
      </c>
      <c r="C19" s="99">
        <v>595258</v>
      </c>
      <c r="D19" s="113">
        <v>794.59061756000006</v>
      </c>
      <c r="E19" s="100">
        <v>727.66529836999996</v>
      </c>
      <c r="F19" s="100">
        <v>867.67123694999998</v>
      </c>
      <c r="G19" s="100" t="s">
        <v>28</v>
      </c>
      <c r="H19" s="102">
        <v>699.17917944999999</v>
      </c>
      <c r="I19" s="100">
        <v>697.05823072999999</v>
      </c>
      <c r="J19" s="100">
        <v>701.30658159999996</v>
      </c>
      <c r="K19" s="100" t="s">
        <v>28</v>
      </c>
      <c r="L19" s="100" t="s">
        <v>28</v>
      </c>
      <c r="M19" s="100" t="s">
        <v>28</v>
      </c>
      <c r="N19" s="100" t="s">
        <v>28</v>
      </c>
      <c r="O19" s="99" t="s">
        <v>28</v>
      </c>
      <c r="P19" s="99" t="s">
        <v>28</v>
      </c>
      <c r="Q19" s="99" t="s">
        <v>28</v>
      </c>
      <c r="R19" s="99" t="s">
        <v>28</v>
      </c>
      <c r="S19" s="99">
        <v>703746</v>
      </c>
      <c r="T19" s="99">
        <v>632759</v>
      </c>
      <c r="U19" s="113">
        <v>1215.5818108999999</v>
      </c>
      <c r="V19" s="100">
        <v>1114.4530135</v>
      </c>
      <c r="W19" s="100">
        <v>1325.8873375999999</v>
      </c>
      <c r="X19" s="100" t="s">
        <v>28</v>
      </c>
      <c r="Y19" s="102">
        <v>1112.1864723000001</v>
      </c>
      <c r="Z19" s="100">
        <v>1109.5910352000001</v>
      </c>
      <c r="AA19" s="100">
        <v>1114.7879802</v>
      </c>
      <c r="AB19" s="100" t="s">
        <v>28</v>
      </c>
      <c r="AC19" s="100" t="s">
        <v>28</v>
      </c>
      <c r="AD19" s="100" t="s">
        <v>28</v>
      </c>
      <c r="AE19" s="99" t="s">
        <v>28</v>
      </c>
      <c r="AF19" s="99" t="s">
        <v>28</v>
      </c>
      <c r="AG19" s="99" t="s">
        <v>28</v>
      </c>
      <c r="AH19" s="99" t="s">
        <v>28</v>
      </c>
      <c r="AI19" s="99" t="s">
        <v>28</v>
      </c>
      <c r="AJ19" s="99">
        <v>761541</v>
      </c>
      <c r="AK19" s="99">
        <v>676237</v>
      </c>
      <c r="AL19" s="113">
        <v>1126.1451237000001</v>
      </c>
      <c r="AM19" s="100">
        <v>1123.6186883</v>
      </c>
      <c r="AN19" s="100">
        <v>1128.6772397</v>
      </c>
      <c r="AO19" s="100" t="s">
        <v>28</v>
      </c>
      <c r="AP19" s="102">
        <v>1126.1451237000001</v>
      </c>
      <c r="AQ19" s="100">
        <v>1123.6186883</v>
      </c>
      <c r="AR19" s="100">
        <v>1128.6772397</v>
      </c>
      <c r="AS19" s="100" t="s">
        <v>28</v>
      </c>
      <c r="AT19" s="100" t="s">
        <v>28</v>
      </c>
      <c r="AU19" s="100" t="s">
        <v>28</v>
      </c>
      <c r="AV19" s="99" t="s">
        <v>28</v>
      </c>
      <c r="AW19" s="99" t="s">
        <v>28</v>
      </c>
      <c r="AX19" s="99" t="s">
        <v>28</v>
      </c>
      <c r="AY19" s="99" t="s">
        <v>28</v>
      </c>
      <c r="AZ19" s="99" t="s">
        <v>28</v>
      </c>
      <c r="BA19" s="99" t="s">
        <v>28</v>
      </c>
      <c r="BB19" s="99" t="s">
        <v>28</v>
      </c>
      <c r="BC19" s="99" t="s">
        <v>28</v>
      </c>
      <c r="BD19" s="99" t="s">
        <v>28</v>
      </c>
      <c r="BE19" s="99" t="s">
        <v>28</v>
      </c>
      <c r="BF19" s="99" t="s">
        <v>28</v>
      </c>
      <c r="BG19" s="99" t="s">
        <v>28</v>
      </c>
      <c r="BH19" s="99" t="s">
        <v>28</v>
      </c>
      <c r="BI19" s="99" t="s">
        <v>28</v>
      </c>
      <c r="BJ19" s="99" t="s">
        <v>28</v>
      </c>
      <c r="BK19" s="99" t="s">
        <v>28</v>
      </c>
      <c r="BL19" s="99" t="s">
        <v>28</v>
      </c>
      <c r="BM19" s="99" t="s">
        <v>28</v>
      </c>
      <c r="BN19" s="99" t="s">
        <v>28</v>
      </c>
      <c r="BO19" s="99" t="s">
        <v>28</v>
      </c>
      <c r="BP19" s="99" t="s">
        <v>28</v>
      </c>
      <c r="BQ19" s="99" t="s">
        <v>28</v>
      </c>
      <c r="BR19" s="100" t="s">
        <v>28</v>
      </c>
      <c r="BS19" s="100" t="s">
        <v>28</v>
      </c>
      <c r="BT19" s="100" t="s">
        <v>28</v>
      </c>
      <c r="BU19" s="100" t="s">
        <v>28</v>
      </c>
      <c r="BV19" s="111" t="s">
        <v>28</v>
      </c>
      <c r="BW19" s="112">
        <v>416192</v>
      </c>
      <c r="BX19" s="112">
        <v>703746</v>
      </c>
      <c r="BY19" s="112">
        <v>761541</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465</v>
      </c>
      <c r="B1" s="55"/>
      <c r="C1" s="55"/>
      <c r="D1" s="55"/>
      <c r="E1" s="55"/>
      <c r="F1" s="55"/>
      <c r="G1" s="55"/>
      <c r="H1" s="55"/>
      <c r="I1" s="55"/>
      <c r="J1" s="55"/>
      <c r="K1" s="55"/>
      <c r="L1" s="55"/>
    </row>
    <row r="2" spans="1:16" s="56" customFormat="1" ht="18.899999999999999" customHeight="1" x14ac:dyDescent="0.3">
      <c r="A2" s="1" t="s">
        <v>434</v>
      </c>
      <c r="B2" s="57"/>
      <c r="C2" s="57"/>
      <c r="D2" s="57"/>
      <c r="E2" s="57"/>
      <c r="F2" s="57"/>
      <c r="G2" s="57"/>
      <c r="H2" s="57"/>
      <c r="I2" s="57"/>
      <c r="J2" s="57"/>
      <c r="K2" s="55"/>
      <c r="L2" s="55"/>
    </row>
    <row r="3" spans="1:16" s="60" customFormat="1" ht="54" customHeight="1" x14ac:dyDescent="0.3">
      <c r="A3" s="115" t="s">
        <v>442</v>
      </c>
      <c r="B3" s="58" t="s">
        <v>449</v>
      </c>
      <c r="C3" s="58" t="s">
        <v>450</v>
      </c>
      <c r="D3" s="58" t="s">
        <v>451</v>
      </c>
      <c r="E3" s="58" t="s">
        <v>452</v>
      </c>
      <c r="F3" s="58" t="s">
        <v>453</v>
      </c>
      <c r="G3" s="58" t="s">
        <v>454</v>
      </c>
      <c r="H3" s="58" t="s">
        <v>455</v>
      </c>
      <c r="I3" s="58" t="s">
        <v>456</v>
      </c>
      <c r="J3" s="59" t="s">
        <v>457</v>
      </c>
      <c r="O3" s="61"/>
      <c r="P3" s="61"/>
    </row>
    <row r="4" spans="1:16" s="56" customFormat="1" ht="18.899999999999999" customHeight="1" x14ac:dyDescent="0.3">
      <c r="A4" s="78" t="s">
        <v>285</v>
      </c>
      <c r="B4" s="63">
        <v>24456</v>
      </c>
      <c r="C4" s="64">
        <v>676.12175500000001</v>
      </c>
      <c r="D4" s="64">
        <v>905.42546303999995</v>
      </c>
      <c r="E4" s="63">
        <v>26628</v>
      </c>
      <c r="F4" s="64">
        <v>642.19563959000004</v>
      </c>
      <c r="G4" s="64">
        <v>886.09105434000003</v>
      </c>
      <c r="H4" s="63">
        <v>29391</v>
      </c>
      <c r="I4" s="64">
        <v>629.78914887999997</v>
      </c>
      <c r="J4" s="79">
        <v>762.53880371000002</v>
      </c>
    </row>
    <row r="5" spans="1:16" s="56" customFormat="1" ht="18.899999999999999" customHeight="1" x14ac:dyDescent="0.3">
      <c r="A5" s="78" t="s">
        <v>286</v>
      </c>
      <c r="B5" s="63">
        <v>15032</v>
      </c>
      <c r="C5" s="64">
        <v>753.06848353999999</v>
      </c>
      <c r="D5" s="64">
        <v>894.77609079000001</v>
      </c>
      <c r="E5" s="63">
        <v>16485</v>
      </c>
      <c r="F5" s="64">
        <v>797.76422763999994</v>
      </c>
      <c r="G5" s="64">
        <v>836.73577660000001</v>
      </c>
      <c r="H5" s="63">
        <v>15716</v>
      </c>
      <c r="I5" s="64">
        <v>706.68645173000004</v>
      </c>
      <c r="J5" s="79">
        <v>754.38761712999997</v>
      </c>
    </row>
    <row r="6" spans="1:16" s="56" customFormat="1" ht="18.899999999999999" customHeight="1" x14ac:dyDescent="0.3">
      <c r="A6" s="78" t="s">
        <v>287</v>
      </c>
      <c r="B6" s="63">
        <v>20264</v>
      </c>
      <c r="C6" s="64">
        <v>718.09773557000005</v>
      </c>
      <c r="D6" s="64">
        <v>873.51617205000002</v>
      </c>
      <c r="E6" s="63">
        <v>22551</v>
      </c>
      <c r="F6" s="64">
        <v>721.93232384999999</v>
      </c>
      <c r="G6" s="64">
        <v>877.51675863000003</v>
      </c>
      <c r="H6" s="63">
        <v>22968</v>
      </c>
      <c r="I6" s="64">
        <v>665.41124663000005</v>
      </c>
      <c r="J6" s="79">
        <v>807.85918389000005</v>
      </c>
    </row>
    <row r="7" spans="1:16" s="56" customFormat="1" ht="18.899999999999999" customHeight="1" x14ac:dyDescent="0.3">
      <c r="A7" s="78" t="s">
        <v>288</v>
      </c>
      <c r="B7" s="63">
        <v>24821</v>
      </c>
      <c r="C7" s="64">
        <v>733.02619532999995</v>
      </c>
      <c r="D7" s="64">
        <v>900.68833309000001</v>
      </c>
      <c r="E7" s="63">
        <v>28790</v>
      </c>
      <c r="F7" s="64">
        <v>785.8605159</v>
      </c>
      <c r="G7" s="64">
        <v>927.23617476000004</v>
      </c>
      <c r="H7" s="63">
        <v>29724</v>
      </c>
      <c r="I7" s="64">
        <v>770.15157404000001</v>
      </c>
      <c r="J7" s="79">
        <v>886.56857552999998</v>
      </c>
    </row>
    <row r="8" spans="1:16" s="56" customFormat="1" ht="18.899999999999999" customHeight="1" x14ac:dyDescent="0.3">
      <c r="A8" s="78" t="s">
        <v>289</v>
      </c>
      <c r="B8" s="63">
        <v>10519</v>
      </c>
      <c r="C8" s="64">
        <v>630.40872588000002</v>
      </c>
      <c r="D8" s="64">
        <v>832.90592096</v>
      </c>
      <c r="E8" s="63">
        <v>13088</v>
      </c>
      <c r="F8" s="64">
        <v>718.96286529999998</v>
      </c>
      <c r="G8" s="64">
        <v>923.43440872999997</v>
      </c>
      <c r="H8" s="63">
        <v>14377</v>
      </c>
      <c r="I8" s="64">
        <v>711.38050469999996</v>
      </c>
      <c r="J8" s="79">
        <v>874.37968219000004</v>
      </c>
    </row>
    <row r="9" spans="1:16" s="56" customFormat="1" ht="18.899999999999999" customHeight="1" x14ac:dyDescent="0.3">
      <c r="A9" s="78" t="s">
        <v>290</v>
      </c>
      <c r="B9" s="63">
        <v>27908</v>
      </c>
      <c r="C9" s="64">
        <v>826.70774334999999</v>
      </c>
      <c r="D9" s="64">
        <v>1009.8487588</v>
      </c>
      <c r="E9" s="63">
        <v>31483</v>
      </c>
      <c r="F9" s="64">
        <v>857.96430031</v>
      </c>
      <c r="G9" s="64">
        <v>1007.6192696000001</v>
      </c>
      <c r="H9" s="63">
        <v>33858</v>
      </c>
      <c r="I9" s="64">
        <v>844.92912756999999</v>
      </c>
      <c r="J9" s="79">
        <v>964.91909125999996</v>
      </c>
    </row>
    <row r="10" spans="1:16" s="56" customFormat="1" ht="18.899999999999999" customHeight="1" x14ac:dyDescent="0.3">
      <c r="A10" s="78" t="s">
        <v>291</v>
      </c>
      <c r="B10" s="63">
        <v>25118</v>
      </c>
      <c r="C10" s="64">
        <v>874.94774975999997</v>
      </c>
      <c r="D10" s="64">
        <v>1011.7871</v>
      </c>
      <c r="E10" s="63">
        <v>24995</v>
      </c>
      <c r="F10" s="64">
        <v>844.96805382000002</v>
      </c>
      <c r="G10" s="64">
        <v>1000.0862255</v>
      </c>
      <c r="H10" s="63">
        <v>24185</v>
      </c>
      <c r="I10" s="64">
        <v>768.53411294</v>
      </c>
      <c r="J10" s="79">
        <v>899.95062669000004</v>
      </c>
    </row>
    <row r="11" spans="1:16" s="56" customFormat="1" ht="18.899999999999999" customHeight="1" x14ac:dyDescent="0.3">
      <c r="A11" s="78" t="s">
        <v>292</v>
      </c>
      <c r="B11" s="63">
        <v>40303</v>
      </c>
      <c r="C11" s="64">
        <v>818.58434040999998</v>
      </c>
      <c r="D11" s="64">
        <v>1035.5122581999999</v>
      </c>
      <c r="E11" s="63">
        <v>45130</v>
      </c>
      <c r="F11" s="64">
        <v>891.50962031999995</v>
      </c>
      <c r="G11" s="64">
        <v>1045.2471685</v>
      </c>
      <c r="H11" s="63">
        <v>49048</v>
      </c>
      <c r="I11" s="64">
        <v>914.52863962000004</v>
      </c>
      <c r="J11" s="79">
        <v>1002.1852852</v>
      </c>
    </row>
    <row r="12" spans="1:16" s="56" customFormat="1" ht="18.899999999999999" customHeight="1" x14ac:dyDescent="0.3">
      <c r="A12" s="78" t="s">
        <v>293</v>
      </c>
      <c r="B12" s="63">
        <v>12400</v>
      </c>
      <c r="C12" s="64">
        <v>842.44853591000003</v>
      </c>
      <c r="D12" s="64">
        <v>1090.7738147</v>
      </c>
      <c r="E12" s="63">
        <v>13449</v>
      </c>
      <c r="F12" s="64">
        <v>856.18792972000006</v>
      </c>
      <c r="G12" s="64">
        <v>1029.0427522</v>
      </c>
      <c r="H12" s="63">
        <v>13920</v>
      </c>
      <c r="I12" s="64">
        <v>818.19784870000001</v>
      </c>
      <c r="J12" s="79">
        <v>915.10724164999999</v>
      </c>
    </row>
    <row r="13" spans="1:16" s="56" customFormat="1" ht="18.899999999999999" customHeight="1" x14ac:dyDescent="0.3">
      <c r="A13" s="78" t="s">
        <v>294</v>
      </c>
      <c r="B13" s="63">
        <v>28649</v>
      </c>
      <c r="C13" s="64">
        <v>894.19145417000004</v>
      </c>
      <c r="D13" s="64">
        <v>1068.0586728999999</v>
      </c>
      <c r="E13" s="63">
        <v>30408</v>
      </c>
      <c r="F13" s="64">
        <v>930.19271948999994</v>
      </c>
      <c r="G13" s="64">
        <v>1061.2682849</v>
      </c>
      <c r="H13" s="63">
        <v>29467</v>
      </c>
      <c r="I13" s="64">
        <v>880.16368469999998</v>
      </c>
      <c r="J13" s="79">
        <v>966.62471134999998</v>
      </c>
    </row>
    <row r="14" spans="1:16" s="56" customFormat="1" ht="18.899999999999999" customHeight="1" x14ac:dyDescent="0.3">
      <c r="A14" s="78" t="s">
        <v>295</v>
      </c>
      <c r="B14" s="63">
        <v>36774</v>
      </c>
      <c r="C14" s="64">
        <v>1160.7588143999999</v>
      </c>
      <c r="D14" s="64">
        <v>1372.2988937</v>
      </c>
      <c r="E14" s="63">
        <v>37591</v>
      </c>
      <c r="F14" s="64">
        <v>1156.4682356999999</v>
      </c>
      <c r="G14" s="64">
        <v>1325.2741357</v>
      </c>
      <c r="H14" s="63">
        <v>38451</v>
      </c>
      <c r="I14" s="64">
        <v>1168.6878818</v>
      </c>
      <c r="J14" s="79">
        <v>1229.4553954999999</v>
      </c>
    </row>
    <row r="15" spans="1:16" s="56" customFormat="1" ht="18.899999999999999" customHeight="1" x14ac:dyDescent="0.3">
      <c r="A15" s="78" t="s">
        <v>296</v>
      </c>
      <c r="B15" s="63">
        <v>20822</v>
      </c>
      <c r="C15" s="64">
        <v>1097.3386034</v>
      </c>
      <c r="D15" s="64">
        <v>1314.8378333000001</v>
      </c>
      <c r="E15" s="63">
        <v>25578</v>
      </c>
      <c r="F15" s="64">
        <v>1257.2748721999999</v>
      </c>
      <c r="G15" s="64">
        <v>1499.6788399</v>
      </c>
      <c r="H15" s="63">
        <v>29187</v>
      </c>
      <c r="I15" s="64">
        <v>1388.1384952000001</v>
      </c>
      <c r="J15" s="79">
        <v>1515.7870485999999</v>
      </c>
    </row>
    <row r="16" spans="1:16" s="56" customFormat="1" ht="18.899999999999999" customHeight="1" x14ac:dyDescent="0.3">
      <c r="A16" s="78" t="s">
        <v>297</v>
      </c>
      <c r="B16" s="63">
        <v>292281</v>
      </c>
      <c r="C16" s="64">
        <v>843.76244941000004</v>
      </c>
      <c r="D16" s="64">
        <v>1013.9425046</v>
      </c>
      <c r="E16" s="63">
        <v>324185</v>
      </c>
      <c r="F16" s="64">
        <v>878.88358727000002</v>
      </c>
      <c r="G16" s="64">
        <v>1020.3586154</v>
      </c>
      <c r="H16" s="63">
        <v>339441</v>
      </c>
      <c r="I16" s="64">
        <v>860.85897971999998</v>
      </c>
      <c r="J16" s="79">
        <v>946.48103894999997</v>
      </c>
    </row>
    <row r="17" spans="1:10" s="56" customFormat="1" ht="18.899999999999999" customHeight="1" x14ac:dyDescent="0.3">
      <c r="A17" s="78" t="s">
        <v>298</v>
      </c>
      <c r="B17" s="63">
        <v>460</v>
      </c>
      <c r="C17" s="64">
        <v>1062.3556582000001</v>
      </c>
      <c r="D17" s="64">
        <v>1164.2013453</v>
      </c>
      <c r="E17" s="63">
        <v>690</v>
      </c>
      <c r="F17" s="64">
        <v>1578.9473684</v>
      </c>
      <c r="G17" s="64">
        <v>1746.4316748000001</v>
      </c>
      <c r="H17" s="63">
        <v>844</v>
      </c>
      <c r="I17" s="64">
        <v>1962.7906977</v>
      </c>
      <c r="J17" s="79">
        <v>1943.436563</v>
      </c>
    </row>
    <row r="18" spans="1:10" s="56" customFormat="1" ht="18.899999999999999" customHeight="1" x14ac:dyDescent="0.3">
      <c r="A18" s="80" t="s">
        <v>169</v>
      </c>
      <c r="B18" s="81">
        <v>287526</v>
      </c>
      <c r="C18" s="82">
        <v>834.74913339</v>
      </c>
      <c r="D18" s="82">
        <v>1006.9036066</v>
      </c>
      <c r="E18" s="81">
        <v>316866</v>
      </c>
      <c r="F18" s="82">
        <v>863.8988402</v>
      </c>
      <c r="G18" s="82">
        <v>994.82901890999995</v>
      </c>
      <c r="H18" s="81">
        <v>331136</v>
      </c>
      <c r="I18" s="82">
        <v>844.19415118999996</v>
      </c>
      <c r="J18" s="83">
        <v>898.82832074999999</v>
      </c>
    </row>
    <row r="19" spans="1:10" s="56" customFormat="1" ht="18.899999999999999" customHeight="1" x14ac:dyDescent="0.3">
      <c r="A19" s="84" t="s">
        <v>29</v>
      </c>
      <c r="B19" s="85">
        <v>416192</v>
      </c>
      <c r="C19" s="86">
        <v>699.17917944999999</v>
      </c>
      <c r="D19" s="86">
        <v>793.04535358999999</v>
      </c>
      <c r="E19" s="85">
        <v>703746</v>
      </c>
      <c r="F19" s="86">
        <v>1112.1864723000001</v>
      </c>
      <c r="G19" s="86">
        <v>1217.8812273999999</v>
      </c>
      <c r="H19" s="85">
        <v>761541</v>
      </c>
      <c r="I19" s="86">
        <v>1126.1451237000001</v>
      </c>
      <c r="J19" s="87">
        <v>1126.1451237000001</v>
      </c>
    </row>
    <row r="20" spans="1:10" ht="18.899999999999999" customHeight="1" x14ac:dyDescent="0.25">
      <c r="A20" s="71" t="s">
        <v>418</v>
      </c>
    </row>
    <row r="22" spans="1:10" ht="15.6" x14ac:dyDescent="0.3">
      <c r="A22" s="118" t="s">
        <v>462</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466</v>
      </c>
      <c r="B1" s="55"/>
      <c r="C1" s="55"/>
      <c r="D1" s="55"/>
      <c r="E1" s="55"/>
      <c r="F1" s="55"/>
      <c r="G1" s="55"/>
      <c r="H1" s="55"/>
      <c r="I1" s="55"/>
      <c r="J1" s="55"/>
      <c r="K1" s="55"/>
      <c r="L1" s="55"/>
    </row>
    <row r="2" spans="1:16" s="56" customFormat="1" ht="18.899999999999999" customHeight="1" x14ac:dyDescent="0.3">
      <c r="A2" s="1" t="s">
        <v>434</v>
      </c>
      <c r="B2" s="57"/>
      <c r="C2" s="57"/>
      <c r="D2" s="57"/>
      <c r="E2" s="57"/>
      <c r="F2" s="57"/>
      <c r="G2" s="57"/>
      <c r="H2" s="57"/>
      <c r="I2" s="57"/>
      <c r="J2" s="57"/>
      <c r="K2" s="55"/>
      <c r="L2" s="55"/>
    </row>
    <row r="3" spans="1:16" s="60" customFormat="1" ht="54" customHeight="1" x14ac:dyDescent="0.3">
      <c r="A3" s="115" t="s">
        <v>443</v>
      </c>
      <c r="B3" s="58" t="s">
        <v>449</v>
      </c>
      <c r="C3" s="58" t="s">
        <v>450</v>
      </c>
      <c r="D3" s="58" t="s">
        <v>451</v>
      </c>
      <c r="E3" s="58" t="s">
        <v>452</v>
      </c>
      <c r="F3" s="58" t="s">
        <v>453</v>
      </c>
      <c r="G3" s="58" t="s">
        <v>454</v>
      </c>
      <c r="H3" s="58" t="s">
        <v>455</v>
      </c>
      <c r="I3" s="58" t="s">
        <v>456</v>
      </c>
      <c r="J3" s="59" t="s">
        <v>457</v>
      </c>
      <c r="O3" s="61"/>
      <c r="P3" s="61"/>
    </row>
    <row r="4" spans="1:16" s="56" customFormat="1" ht="18.899999999999999" customHeight="1" x14ac:dyDescent="0.3">
      <c r="A4" s="78" t="s">
        <v>299</v>
      </c>
      <c r="B4" s="63">
        <v>11566</v>
      </c>
      <c r="C4" s="64">
        <v>606.40696272000002</v>
      </c>
      <c r="D4" s="64">
        <v>735.90215451999995</v>
      </c>
      <c r="E4" s="63">
        <v>13702</v>
      </c>
      <c r="F4" s="64">
        <v>589.53618448999998</v>
      </c>
      <c r="G4" s="64">
        <v>767.90929806999998</v>
      </c>
      <c r="H4" s="63">
        <v>16025</v>
      </c>
      <c r="I4" s="64">
        <v>576.93692395999994</v>
      </c>
      <c r="J4" s="79">
        <v>649.25226054999996</v>
      </c>
    </row>
    <row r="5" spans="1:16" s="56" customFormat="1" ht="18.899999999999999" customHeight="1" x14ac:dyDescent="0.3">
      <c r="A5" s="78" t="s">
        <v>300</v>
      </c>
      <c r="B5" s="63">
        <v>12890</v>
      </c>
      <c r="C5" s="64">
        <v>753.88934377999999</v>
      </c>
      <c r="D5" s="64">
        <v>831.04991172999996</v>
      </c>
      <c r="E5" s="63">
        <v>12926</v>
      </c>
      <c r="F5" s="64">
        <v>709.36230929999999</v>
      </c>
      <c r="G5" s="64">
        <v>751.47636553999996</v>
      </c>
      <c r="H5" s="63">
        <v>13366</v>
      </c>
      <c r="I5" s="64">
        <v>707.49523608000004</v>
      </c>
      <c r="J5" s="79">
        <v>697.03739771000005</v>
      </c>
    </row>
    <row r="6" spans="1:16" s="56" customFormat="1" ht="18.899999999999999" customHeight="1" x14ac:dyDescent="0.3">
      <c r="A6" s="78" t="s">
        <v>286</v>
      </c>
      <c r="B6" s="63">
        <v>15032</v>
      </c>
      <c r="C6" s="64">
        <v>753.06848353999999</v>
      </c>
      <c r="D6" s="64">
        <v>845.15970735999997</v>
      </c>
      <c r="E6" s="63">
        <v>16485</v>
      </c>
      <c r="F6" s="64">
        <v>797.76422763999994</v>
      </c>
      <c r="G6" s="64">
        <v>780.10392286000001</v>
      </c>
      <c r="H6" s="63">
        <v>15716</v>
      </c>
      <c r="I6" s="64">
        <v>706.68645173000004</v>
      </c>
      <c r="J6" s="79">
        <v>670.65774185999999</v>
      </c>
    </row>
    <row r="7" spans="1:16" s="56" customFormat="1" ht="18.899999999999999" customHeight="1" x14ac:dyDescent="0.3">
      <c r="A7" s="78" t="s">
        <v>301</v>
      </c>
      <c r="B7" s="63">
        <v>12789</v>
      </c>
      <c r="C7" s="64">
        <v>634.68982630000005</v>
      </c>
      <c r="D7" s="64">
        <v>726.51968676000001</v>
      </c>
      <c r="E7" s="63">
        <v>14583</v>
      </c>
      <c r="F7" s="64">
        <v>634.45725473000005</v>
      </c>
      <c r="G7" s="64">
        <v>742.52837242999999</v>
      </c>
      <c r="H7" s="63">
        <v>14717</v>
      </c>
      <c r="I7" s="64">
        <v>563.84812841999997</v>
      </c>
      <c r="J7" s="79">
        <v>637.82995499000003</v>
      </c>
    </row>
    <row r="8" spans="1:16" s="56" customFormat="1" ht="18.899999999999999" customHeight="1" x14ac:dyDescent="0.3">
      <c r="A8" s="78" t="s">
        <v>302</v>
      </c>
      <c r="B8" s="63">
        <v>7475</v>
      </c>
      <c r="C8" s="64">
        <v>926.38492998000004</v>
      </c>
      <c r="D8" s="64">
        <v>915.23297103000004</v>
      </c>
      <c r="E8" s="63">
        <v>7968</v>
      </c>
      <c r="F8" s="64">
        <v>965.58410082</v>
      </c>
      <c r="G8" s="64">
        <v>923.46736907000002</v>
      </c>
      <c r="H8" s="63">
        <v>8251</v>
      </c>
      <c r="I8" s="64">
        <v>980.39448669000001</v>
      </c>
      <c r="J8" s="79">
        <v>910.64327275999995</v>
      </c>
    </row>
    <row r="9" spans="1:16" s="56" customFormat="1" ht="18.899999999999999" customHeight="1" x14ac:dyDescent="0.3">
      <c r="A9" s="78" t="s">
        <v>303</v>
      </c>
      <c r="B9" s="63">
        <v>13098</v>
      </c>
      <c r="C9" s="64">
        <v>653.39718646999995</v>
      </c>
      <c r="D9" s="64">
        <v>753.91823055999998</v>
      </c>
      <c r="E9" s="63">
        <v>16906</v>
      </c>
      <c r="F9" s="64">
        <v>749.44587286000001</v>
      </c>
      <c r="G9" s="64">
        <v>803.59406188000003</v>
      </c>
      <c r="H9" s="63">
        <v>17419</v>
      </c>
      <c r="I9" s="64">
        <v>711.93852945000003</v>
      </c>
      <c r="J9" s="79">
        <v>709.64034570000001</v>
      </c>
    </row>
    <row r="10" spans="1:16" s="56" customFormat="1" ht="18.899999999999999" customHeight="1" x14ac:dyDescent="0.3">
      <c r="A10" s="78" t="s">
        <v>304</v>
      </c>
      <c r="B10" s="63">
        <v>11723</v>
      </c>
      <c r="C10" s="64">
        <v>848.57039450000002</v>
      </c>
      <c r="D10" s="64">
        <v>886.92753574999995</v>
      </c>
      <c r="E10" s="63">
        <v>11884</v>
      </c>
      <c r="F10" s="64">
        <v>844.21396603999995</v>
      </c>
      <c r="G10" s="64">
        <v>848.63202956999999</v>
      </c>
      <c r="H10" s="63">
        <v>12305</v>
      </c>
      <c r="I10" s="64">
        <v>870.96545865999997</v>
      </c>
      <c r="J10" s="79">
        <v>839.39741921999996</v>
      </c>
    </row>
    <row r="11" spans="1:16" s="56" customFormat="1" ht="18.899999999999999" customHeight="1" x14ac:dyDescent="0.3">
      <c r="A11" s="78" t="s">
        <v>289</v>
      </c>
      <c r="B11" s="63">
        <v>10519</v>
      </c>
      <c r="C11" s="64">
        <v>630.40872588000002</v>
      </c>
      <c r="D11" s="64">
        <v>723.55543322000005</v>
      </c>
      <c r="E11" s="63">
        <v>13088</v>
      </c>
      <c r="F11" s="64">
        <v>718.96286529999998</v>
      </c>
      <c r="G11" s="64">
        <v>843.42752793</v>
      </c>
      <c r="H11" s="63">
        <v>14377</v>
      </c>
      <c r="I11" s="64">
        <v>711.38050469999996</v>
      </c>
      <c r="J11" s="79">
        <v>775.22127294999996</v>
      </c>
    </row>
    <row r="12" spans="1:16" s="56" customFormat="1" ht="18.899999999999999" customHeight="1" x14ac:dyDescent="0.3">
      <c r="A12" s="78" t="s">
        <v>305</v>
      </c>
      <c r="B12" s="63">
        <v>8907</v>
      </c>
      <c r="C12" s="64">
        <v>750.25269542000001</v>
      </c>
      <c r="D12" s="64">
        <v>862.48014906000003</v>
      </c>
      <c r="E12" s="63">
        <v>10087</v>
      </c>
      <c r="F12" s="64">
        <v>776.87923597999998</v>
      </c>
      <c r="G12" s="64">
        <v>815.41067765000003</v>
      </c>
      <c r="H12" s="63">
        <v>10993</v>
      </c>
      <c r="I12" s="64">
        <v>796.36337293999998</v>
      </c>
      <c r="J12" s="79">
        <v>818.52676193000002</v>
      </c>
    </row>
    <row r="13" spans="1:16" s="56" customFormat="1" ht="18.899999999999999" customHeight="1" x14ac:dyDescent="0.3">
      <c r="A13" s="78" t="s">
        <v>306</v>
      </c>
      <c r="B13" s="63">
        <v>1593</v>
      </c>
      <c r="C13" s="64">
        <v>574.46808510999995</v>
      </c>
      <c r="D13" s="64">
        <v>643.82098166000003</v>
      </c>
      <c r="E13" s="63">
        <v>2067</v>
      </c>
      <c r="F13" s="64">
        <v>713.74309391999998</v>
      </c>
      <c r="G13" s="64">
        <v>834.57535155000005</v>
      </c>
      <c r="H13" s="63">
        <v>2314</v>
      </c>
      <c r="I13" s="64">
        <v>685.83283935999998</v>
      </c>
      <c r="J13" s="79">
        <v>776.46082014000001</v>
      </c>
    </row>
    <row r="14" spans="1:16" s="56" customFormat="1" ht="18.899999999999999" customHeight="1" x14ac:dyDescent="0.3">
      <c r="A14" s="78" t="s">
        <v>307</v>
      </c>
      <c r="B14" s="63">
        <v>17408</v>
      </c>
      <c r="C14" s="64">
        <v>910.79370061999998</v>
      </c>
      <c r="D14" s="64">
        <v>990.44316747000005</v>
      </c>
      <c r="E14" s="63">
        <v>19329</v>
      </c>
      <c r="F14" s="64">
        <v>928.60917606999999</v>
      </c>
      <c r="G14" s="64">
        <v>995.16398977999995</v>
      </c>
      <c r="H14" s="63">
        <v>20551</v>
      </c>
      <c r="I14" s="64">
        <v>897.65877522000005</v>
      </c>
      <c r="J14" s="79">
        <v>924.59992680000005</v>
      </c>
    </row>
    <row r="15" spans="1:16" s="56" customFormat="1" ht="18.899999999999999" customHeight="1" x14ac:dyDescent="0.3">
      <c r="A15" s="78" t="s">
        <v>308</v>
      </c>
      <c r="B15" s="63">
        <v>15770</v>
      </c>
      <c r="C15" s="64">
        <v>844.17322412999999</v>
      </c>
      <c r="D15" s="64">
        <v>901.73893266000005</v>
      </c>
      <c r="E15" s="63">
        <v>15585</v>
      </c>
      <c r="F15" s="64">
        <v>800.38003287000004</v>
      </c>
      <c r="G15" s="64">
        <v>836.73906555999997</v>
      </c>
      <c r="H15" s="63">
        <v>14616</v>
      </c>
      <c r="I15" s="64">
        <v>699.93295661000002</v>
      </c>
      <c r="J15" s="79">
        <v>733.78846921000002</v>
      </c>
    </row>
    <row r="16" spans="1:16" s="56" customFormat="1" ht="18.899999999999999" customHeight="1" x14ac:dyDescent="0.3">
      <c r="A16" s="78" t="s">
        <v>309</v>
      </c>
      <c r="B16" s="63">
        <v>9348</v>
      </c>
      <c r="C16" s="64">
        <v>932.28283634000002</v>
      </c>
      <c r="D16" s="64">
        <v>963.43103879</v>
      </c>
      <c r="E16" s="63">
        <v>9410</v>
      </c>
      <c r="F16" s="64">
        <v>930.85369473000003</v>
      </c>
      <c r="G16" s="64">
        <v>937.83940833999998</v>
      </c>
      <c r="H16" s="63">
        <v>9569</v>
      </c>
      <c r="I16" s="64">
        <v>903.84433738999996</v>
      </c>
      <c r="J16" s="79">
        <v>916.02282405000005</v>
      </c>
    </row>
    <row r="17" spans="1:12" s="56" customFormat="1" ht="18.899999999999999" customHeight="1" x14ac:dyDescent="0.3">
      <c r="A17" s="78" t="s">
        <v>310</v>
      </c>
      <c r="B17" s="63">
        <v>3138</v>
      </c>
      <c r="C17" s="64">
        <v>536.96098562999998</v>
      </c>
      <c r="D17" s="64">
        <v>700.44846337000001</v>
      </c>
      <c r="E17" s="63">
        <v>3162</v>
      </c>
      <c r="F17" s="64">
        <v>566.86984582000002</v>
      </c>
      <c r="G17" s="64">
        <v>533.50927090000005</v>
      </c>
      <c r="H17" s="63">
        <v>3659</v>
      </c>
      <c r="I17" s="64">
        <v>613.0005026</v>
      </c>
      <c r="J17" s="79">
        <v>622.41705249999995</v>
      </c>
    </row>
    <row r="18" spans="1:12" s="56" customFormat="1" ht="18.899999999999999" customHeight="1" x14ac:dyDescent="0.3">
      <c r="A18" s="78" t="s">
        <v>311</v>
      </c>
      <c r="B18" s="63">
        <v>10347</v>
      </c>
      <c r="C18" s="64">
        <v>747.23766880999995</v>
      </c>
      <c r="D18" s="64">
        <v>870.70835346000001</v>
      </c>
      <c r="E18" s="63">
        <v>12322</v>
      </c>
      <c r="F18" s="64">
        <v>825.81596407999996</v>
      </c>
      <c r="G18" s="64">
        <v>893.49544564999997</v>
      </c>
      <c r="H18" s="63">
        <v>14151</v>
      </c>
      <c r="I18" s="64">
        <v>863.02372385000001</v>
      </c>
      <c r="J18" s="79">
        <v>908.13866912000003</v>
      </c>
    </row>
    <row r="19" spans="1:12" s="56" customFormat="1" ht="18.899999999999999" customHeight="1" x14ac:dyDescent="0.3">
      <c r="A19" s="78" t="s">
        <v>312</v>
      </c>
      <c r="B19" s="63">
        <v>20630</v>
      </c>
      <c r="C19" s="64">
        <v>940.42029448000005</v>
      </c>
      <c r="D19" s="64">
        <v>908.31182638999996</v>
      </c>
      <c r="E19" s="63">
        <v>21841</v>
      </c>
      <c r="F19" s="64">
        <v>989.26533199999994</v>
      </c>
      <c r="G19" s="64">
        <v>906.38034330999994</v>
      </c>
      <c r="H19" s="63">
        <v>22309</v>
      </c>
      <c r="I19" s="64">
        <v>975.64068923000002</v>
      </c>
      <c r="J19" s="79">
        <v>897.21965898999997</v>
      </c>
    </row>
    <row r="20" spans="1:12" s="56" customFormat="1" ht="18.899999999999999" customHeight="1" x14ac:dyDescent="0.3">
      <c r="A20" s="78" t="s">
        <v>313</v>
      </c>
      <c r="B20" s="63">
        <v>6188</v>
      </c>
      <c r="C20" s="64">
        <v>813.46128566000004</v>
      </c>
      <c r="D20" s="64">
        <v>969.67233869999995</v>
      </c>
      <c r="E20" s="63">
        <v>7805</v>
      </c>
      <c r="F20" s="64">
        <v>970.16780609</v>
      </c>
      <c r="G20" s="64">
        <v>1091.9967305</v>
      </c>
      <c r="H20" s="63">
        <v>8929</v>
      </c>
      <c r="I20" s="64">
        <v>1062.9761905</v>
      </c>
      <c r="J20" s="79">
        <v>1198.6497724999999</v>
      </c>
    </row>
    <row r="21" spans="1:12" s="56" customFormat="1" ht="18.899999999999999" customHeight="1" x14ac:dyDescent="0.3">
      <c r="A21" s="78" t="s">
        <v>314</v>
      </c>
      <c r="B21" s="63">
        <v>5360</v>
      </c>
      <c r="C21" s="64">
        <v>645.31663857000001</v>
      </c>
      <c r="D21" s="64">
        <v>783.48042885999996</v>
      </c>
      <c r="E21" s="63">
        <v>6324</v>
      </c>
      <c r="F21" s="64">
        <v>708.96860987000002</v>
      </c>
      <c r="G21" s="64">
        <v>780.21560640999996</v>
      </c>
      <c r="H21" s="63">
        <v>6353</v>
      </c>
      <c r="I21" s="64">
        <v>661.21981682000001</v>
      </c>
      <c r="J21" s="79">
        <v>684.70185987000002</v>
      </c>
    </row>
    <row r="22" spans="1:12" s="56" customFormat="1" ht="18.899999999999999" customHeight="1" x14ac:dyDescent="0.3">
      <c r="A22" s="78" t="s">
        <v>315</v>
      </c>
      <c r="B22" s="63">
        <v>7040</v>
      </c>
      <c r="C22" s="64">
        <v>1097.7701543999999</v>
      </c>
      <c r="D22" s="64">
        <v>1277.4721033999999</v>
      </c>
      <c r="E22" s="63">
        <v>7125</v>
      </c>
      <c r="F22" s="64">
        <v>1049.6464349</v>
      </c>
      <c r="G22" s="64">
        <v>1121.983174</v>
      </c>
      <c r="H22" s="63">
        <v>7567</v>
      </c>
      <c r="I22" s="64">
        <v>1021.8771101</v>
      </c>
      <c r="J22" s="79">
        <v>1100.2238316</v>
      </c>
    </row>
    <row r="23" spans="1:12" s="56" customFormat="1" ht="18.899999999999999" customHeight="1" x14ac:dyDescent="0.3">
      <c r="A23" s="78" t="s">
        <v>316</v>
      </c>
      <c r="B23" s="63">
        <v>15707</v>
      </c>
      <c r="C23" s="64">
        <v>880.98042514999997</v>
      </c>
      <c r="D23" s="64">
        <v>933.26987555000005</v>
      </c>
      <c r="E23" s="63">
        <v>16475</v>
      </c>
      <c r="F23" s="64">
        <v>908.56449567000004</v>
      </c>
      <c r="G23" s="64">
        <v>911.16599573999997</v>
      </c>
      <c r="H23" s="63">
        <v>15809</v>
      </c>
      <c r="I23" s="64">
        <v>866.38899545000004</v>
      </c>
      <c r="J23" s="79">
        <v>845.38183890000005</v>
      </c>
    </row>
    <row r="24" spans="1:12" s="56" customFormat="1" ht="18.899999999999999" customHeight="1" x14ac:dyDescent="0.3">
      <c r="A24" s="78" t="s">
        <v>317</v>
      </c>
      <c r="B24" s="63">
        <v>12942</v>
      </c>
      <c r="C24" s="64">
        <v>910.76706545000002</v>
      </c>
      <c r="D24" s="64">
        <v>936.28968670999996</v>
      </c>
      <c r="E24" s="63">
        <v>13933</v>
      </c>
      <c r="F24" s="64">
        <v>957.13402486999996</v>
      </c>
      <c r="G24" s="64">
        <v>1007.1734263</v>
      </c>
      <c r="H24" s="63">
        <v>13658</v>
      </c>
      <c r="I24" s="64">
        <v>896.66491597000004</v>
      </c>
      <c r="J24" s="79">
        <v>882.18115405000003</v>
      </c>
    </row>
    <row r="25" spans="1:12" s="56" customFormat="1" ht="18.899999999999999" customHeight="1" x14ac:dyDescent="0.3">
      <c r="A25" s="78" t="s">
        <v>298</v>
      </c>
      <c r="B25" s="63">
        <v>460</v>
      </c>
      <c r="C25" s="64">
        <v>1062.3556582000001</v>
      </c>
      <c r="D25" s="64">
        <v>1164.2013453</v>
      </c>
      <c r="E25" s="63">
        <v>690</v>
      </c>
      <c r="F25" s="64">
        <v>1578.9473684</v>
      </c>
      <c r="G25" s="64">
        <v>1746.4316748000001</v>
      </c>
      <c r="H25" s="63">
        <v>844</v>
      </c>
      <c r="I25" s="64">
        <v>1962.7906977</v>
      </c>
      <c r="J25" s="79">
        <v>1943.436563</v>
      </c>
    </row>
    <row r="26" spans="1:12" s="56" customFormat="1" ht="18.899999999999999" customHeight="1" x14ac:dyDescent="0.3">
      <c r="A26" s="78" t="s">
        <v>318</v>
      </c>
      <c r="B26" s="63">
        <v>15770</v>
      </c>
      <c r="C26" s="64">
        <v>924.65552623999997</v>
      </c>
      <c r="D26" s="64">
        <v>1057.3323696</v>
      </c>
      <c r="E26" s="63">
        <v>16405</v>
      </c>
      <c r="F26" s="64">
        <v>934.81110034999995</v>
      </c>
      <c r="G26" s="64">
        <v>1060.1995347</v>
      </c>
      <c r="H26" s="63">
        <v>15749</v>
      </c>
      <c r="I26" s="64">
        <v>882.64305330000002</v>
      </c>
      <c r="J26" s="79">
        <v>886.17316355000003</v>
      </c>
    </row>
    <row r="27" spans="1:12" s="56" customFormat="1" ht="18.899999999999999" customHeight="1" x14ac:dyDescent="0.3">
      <c r="A27" s="78" t="s">
        <v>319</v>
      </c>
      <c r="B27" s="63">
        <v>21004</v>
      </c>
      <c r="C27" s="64">
        <v>1436.0727472000001</v>
      </c>
      <c r="D27" s="64">
        <v>1485.5998881999999</v>
      </c>
      <c r="E27" s="63">
        <v>21186</v>
      </c>
      <c r="F27" s="64">
        <v>1416.5552287</v>
      </c>
      <c r="G27" s="64">
        <v>1462.3814377000001</v>
      </c>
      <c r="H27" s="63">
        <v>22702</v>
      </c>
      <c r="I27" s="64">
        <v>1507.6371363999999</v>
      </c>
      <c r="J27" s="79">
        <v>1495.0336044999999</v>
      </c>
    </row>
    <row r="28" spans="1:12" s="56" customFormat="1" ht="18.899999999999999" customHeight="1" x14ac:dyDescent="0.3">
      <c r="A28" s="78" t="s">
        <v>320</v>
      </c>
      <c r="B28" s="63">
        <v>11728</v>
      </c>
      <c r="C28" s="64">
        <v>933.16359007000005</v>
      </c>
      <c r="D28" s="64">
        <v>1068.7602434999999</v>
      </c>
      <c r="E28" s="63">
        <v>13200</v>
      </c>
      <c r="F28" s="64">
        <v>975.46556310999995</v>
      </c>
      <c r="G28" s="64">
        <v>1184.2110196000001</v>
      </c>
      <c r="H28" s="63">
        <v>15605</v>
      </c>
      <c r="I28" s="64">
        <v>1096.164653</v>
      </c>
      <c r="J28" s="79">
        <v>1173.6068258</v>
      </c>
    </row>
    <row r="29" spans="1:12" s="56" customFormat="1" ht="18.899999999999999" customHeight="1" x14ac:dyDescent="0.3">
      <c r="A29" s="78" t="s">
        <v>321</v>
      </c>
      <c r="B29" s="63">
        <v>9094</v>
      </c>
      <c r="C29" s="64">
        <v>1419.3850476</v>
      </c>
      <c r="D29" s="64">
        <v>1475.3779192</v>
      </c>
      <c r="E29" s="63">
        <v>12378</v>
      </c>
      <c r="F29" s="64">
        <v>1817.0874927</v>
      </c>
      <c r="G29" s="64">
        <v>1815.8447814000001</v>
      </c>
      <c r="H29" s="63">
        <v>13582</v>
      </c>
      <c r="I29" s="64">
        <v>2000.2945508</v>
      </c>
      <c r="J29" s="79">
        <v>2027.7481557000001</v>
      </c>
    </row>
    <row r="30" spans="1:12" ht="18.899999999999999" customHeight="1" x14ac:dyDescent="0.25">
      <c r="A30" s="80" t="s">
        <v>169</v>
      </c>
      <c r="B30" s="81">
        <v>287526</v>
      </c>
      <c r="C30" s="82">
        <v>834.74913339</v>
      </c>
      <c r="D30" s="82">
        <v>1006.9036066</v>
      </c>
      <c r="E30" s="81">
        <v>316866</v>
      </c>
      <c r="F30" s="82">
        <v>863.8988402</v>
      </c>
      <c r="G30" s="82">
        <v>994.82901890999995</v>
      </c>
      <c r="H30" s="81">
        <v>331136</v>
      </c>
      <c r="I30" s="82">
        <v>844.19415118999996</v>
      </c>
      <c r="J30" s="83">
        <v>898.82832074999999</v>
      </c>
    </row>
    <row r="31" spans="1:12" ht="18.899999999999999" customHeight="1" x14ac:dyDescent="0.25">
      <c r="A31" s="84" t="s">
        <v>29</v>
      </c>
      <c r="B31" s="85">
        <v>416192</v>
      </c>
      <c r="C31" s="86">
        <v>699.17917944999999</v>
      </c>
      <c r="D31" s="86">
        <v>793.04535358999999</v>
      </c>
      <c r="E31" s="85">
        <v>703746</v>
      </c>
      <c r="F31" s="86">
        <v>1112.1864723000001</v>
      </c>
      <c r="G31" s="86">
        <v>1217.8812273999999</v>
      </c>
      <c r="H31" s="85">
        <v>761541</v>
      </c>
      <c r="I31" s="86">
        <v>1126.1451237000001</v>
      </c>
      <c r="J31" s="87">
        <v>1126.1451237000001</v>
      </c>
      <c r="K31" s="88"/>
      <c r="L31" s="88"/>
    </row>
    <row r="32" spans="1:12" ht="18.899999999999999" customHeight="1" x14ac:dyDescent="0.25">
      <c r="A32" s="71" t="s">
        <v>418</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8" t="s">
        <v>462</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467</v>
      </c>
      <c r="B1" s="55"/>
      <c r="C1" s="55"/>
      <c r="D1" s="55"/>
      <c r="E1" s="55"/>
      <c r="F1" s="55"/>
      <c r="G1" s="55"/>
      <c r="H1" s="55"/>
      <c r="I1" s="55"/>
      <c r="J1" s="55"/>
    </row>
    <row r="2" spans="1:16" s="56" customFormat="1" ht="18.899999999999999" customHeight="1" x14ac:dyDescent="0.3">
      <c r="A2" s="1" t="s">
        <v>434</v>
      </c>
      <c r="B2" s="57"/>
      <c r="C2" s="57"/>
      <c r="D2" s="57"/>
      <c r="E2" s="57"/>
      <c r="F2" s="57"/>
      <c r="G2" s="57"/>
      <c r="H2" s="57"/>
      <c r="I2" s="57"/>
      <c r="J2" s="57"/>
    </row>
    <row r="3" spans="1:16" s="60" customFormat="1" ht="54" customHeight="1" x14ac:dyDescent="0.3">
      <c r="A3" s="115" t="s">
        <v>444</v>
      </c>
      <c r="B3" s="58" t="s">
        <v>449</v>
      </c>
      <c r="C3" s="58" t="s">
        <v>450</v>
      </c>
      <c r="D3" s="58" t="s">
        <v>451</v>
      </c>
      <c r="E3" s="58" t="s">
        <v>452</v>
      </c>
      <c r="F3" s="58" t="s">
        <v>453</v>
      </c>
      <c r="G3" s="58" t="s">
        <v>454</v>
      </c>
      <c r="H3" s="58" t="s">
        <v>455</v>
      </c>
      <c r="I3" s="58" t="s">
        <v>456</v>
      </c>
      <c r="J3" s="59" t="s">
        <v>457</v>
      </c>
      <c r="O3" s="61"/>
      <c r="P3" s="61"/>
    </row>
    <row r="4" spans="1:16" s="56" customFormat="1" ht="18.899999999999999" customHeight="1" x14ac:dyDescent="0.3">
      <c r="A4" s="78" t="s">
        <v>322</v>
      </c>
      <c r="B4" s="63">
        <v>1584</v>
      </c>
      <c r="C4" s="64">
        <v>521.22408686999995</v>
      </c>
      <c r="D4" s="64">
        <v>593.85137238000004</v>
      </c>
      <c r="E4" s="63">
        <v>1840</v>
      </c>
      <c r="F4" s="64">
        <v>511.25312587000002</v>
      </c>
      <c r="G4" s="64">
        <v>684.54905755000004</v>
      </c>
      <c r="H4" s="63">
        <v>2200</v>
      </c>
      <c r="I4" s="64">
        <v>509.61315729</v>
      </c>
      <c r="J4" s="79">
        <v>626.86635412999999</v>
      </c>
    </row>
    <row r="5" spans="1:16" s="56" customFormat="1" ht="18.899999999999999" customHeight="1" x14ac:dyDescent="0.3">
      <c r="A5" s="78" t="s">
        <v>343</v>
      </c>
      <c r="B5" s="63">
        <v>1617</v>
      </c>
      <c r="C5" s="64">
        <v>486.90153567999999</v>
      </c>
      <c r="D5" s="64">
        <v>588.64932428999998</v>
      </c>
      <c r="E5" s="63">
        <v>2232</v>
      </c>
      <c r="F5" s="64">
        <v>597.27053785999999</v>
      </c>
      <c r="G5" s="64">
        <v>704.19669199999998</v>
      </c>
      <c r="H5" s="63">
        <v>2583</v>
      </c>
      <c r="I5" s="64">
        <v>615.58627263999995</v>
      </c>
      <c r="J5" s="79">
        <v>656.84538069999996</v>
      </c>
    </row>
    <row r="6" spans="1:16" s="56" customFormat="1" ht="18.899999999999999" customHeight="1" x14ac:dyDescent="0.3">
      <c r="A6" s="78" t="s">
        <v>323</v>
      </c>
      <c r="B6" s="63">
        <v>1022</v>
      </c>
      <c r="C6" s="64">
        <v>286.35472120999998</v>
      </c>
      <c r="D6" s="64">
        <v>341.86681836000002</v>
      </c>
      <c r="E6" s="63">
        <v>2367</v>
      </c>
      <c r="F6" s="64">
        <v>594.57422757999996</v>
      </c>
      <c r="G6" s="64">
        <v>713.86371534</v>
      </c>
      <c r="H6" s="63">
        <v>3451</v>
      </c>
      <c r="I6" s="64">
        <v>707.46207461999995</v>
      </c>
      <c r="J6" s="79">
        <v>860.54406214000005</v>
      </c>
    </row>
    <row r="7" spans="1:16" s="56" customFormat="1" ht="18.899999999999999" customHeight="1" x14ac:dyDescent="0.3">
      <c r="A7" s="78" t="s">
        <v>338</v>
      </c>
      <c r="B7" s="63">
        <v>402</v>
      </c>
      <c r="C7" s="64">
        <v>445.18272424999998</v>
      </c>
      <c r="D7" s="64">
        <v>454.72747678000002</v>
      </c>
      <c r="E7" s="63">
        <v>1074</v>
      </c>
      <c r="F7" s="64">
        <v>1195.9910913000001</v>
      </c>
      <c r="G7" s="64">
        <v>1128.9828078999999</v>
      </c>
      <c r="H7" s="63">
        <v>919</v>
      </c>
      <c r="I7" s="64">
        <v>976.62061636999999</v>
      </c>
      <c r="J7" s="79">
        <v>949.69527527000002</v>
      </c>
    </row>
    <row r="8" spans="1:16" s="56" customFormat="1" ht="18.899999999999999" customHeight="1" x14ac:dyDescent="0.3">
      <c r="A8" s="78" t="s">
        <v>324</v>
      </c>
      <c r="B8" s="63">
        <v>811</v>
      </c>
      <c r="C8" s="64">
        <v>189.48598131</v>
      </c>
      <c r="D8" s="64">
        <v>200.99896680000001</v>
      </c>
      <c r="E8" s="63">
        <v>4686</v>
      </c>
      <c r="F8" s="64">
        <v>935.51607106999995</v>
      </c>
      <c r="G8" s="64">
        <v>1112.0568843000001</v>
      </c>
      <c r="H8" s="63">
        <v>5602</v>
      </c>
      <c r="I8" s="64">
        <v>939.14501256999995</v>
      </c>
      <c r="J8" s="79">
        <v>1054.3976302999999</v>
      </c>
    </row>
    <row r="9" spans="1:16" s="56" customFormat="1" ht="18.899999999999999" customHeight="1" x14ac:dyDescent="0.3">
      <c r="A9" s="78" t="s">
        <v>339</v>
      </c>
      <c r="B9" s="63">
        <v>2010</v>
      </c>
      <c r="C9" s="64">
        <v>494.10029499000001</v>
      </c>
      <c r="D9" s="64">
        <v>644.35953418999998</v>
      </c>
      <c r="E9" s="63">
        <v>4387</v>
      </c>
      <c r="F9" s="64">
        <v>834.03041825000003</v>
      </c>
      <c r="G9" s="64">
        <v>1008.0443119</v>
      </c>
      <c r="H9" s="63">
        <v>6144</v>
      </c>
      <c r="I9" s="64">
        <v>932.32169954000005</v>
      </c>
      <c r="J9" s="79">
        <v>1113.2119749000001</v>
      </c>
    </row>
    <row r="10" spans="1:16" s="56" customFormat="1" ht="18.899999999999999" customHeight="1" x14ac:dyDescent="0.3">
      <c r="A10" s="78" t="s">
        <v>325</v>
      </c>
      <c r="B10" s="63">
        <v>1637</v>
      </c>
      <c r="C10" s="64">
        <v>433.75728670000001</v>
      </c>
      <c r="D10" s="64">
        <v>430.43931426</v>
      </c>
      <c r="E10" s="63">
        <v>4368</v>
      </c>
      <c r="F10" s="64">
        <v>1114.2857143000001</v>
      </c>
      <c r="G10" s="64">
        <v>1156.5990752</v>
      </c>
      <c r="H10" s="63">
        <v>5289</v>
      </c>
      <c r="I10" s="64">
        <v>1280.3195352</v>
      </c>
      <c r="J10" s="79">
        <v>1265.6178732000001</v>
      </c>
    </row>
    <row r="11" spans="1:16" s="56" customFormat="1" ht="18.899999999999999" customHeight="1" x14ac:dyDescent="0.3">
      <c r="A11" s="78" t="s">
        <v>326</v>
      </c>
      <c r="B11" s="63">
        <v>375</v>
      </c>
      <c r="C11" s="64">
        <v>188.44221106000001</v>
      </c>
      <c r="D11" s="64">
        <v>246.35030315</v>
      </c>
      <c r="E11" s="63">
        <v>881</v>
      </c>
      <c r="F11" s="64">
        <v>430.17578125</v>
      </c>
      <c r="G11" s="64">
        <v>606.82826540999997</v>
      </c>
      <c r="H11" s="63">
        <v>1148</v>
      </c>
      <c r="I11" s="64">
        <v>491.43835616000001</v>
      </c>
      <c r="J11" s="79">
        <v>603.68753168000001</v>
      </c>
    </row>
    <row r="12" spans="1:16" s="56" customFormat="1" ht="18.899999999999999" customHeight="1" x14ac:dyDescent="0.3">
      <c r="A12" s="78" t="s">
        <v>206</v>
      </c>
      <c r="B12" s="63">
        <v>581</v>
      </c>
      <c r="C12" s="64">
        <v>312.70182992000002</v>
      </c>
      <c r="D12" s="64">
        <v>304.27700770000001</v>
      </c>
      <c r="E12" s="63">
        <v>2534</v>
      </c>
      <c r="F12" s="64">
        <v>1306.8592057999999</v>
      </c>
      <c r="G12" s="64">
        <v>1299.3403986999999</v>
      </c>
      <c r="H12" s="63">
        <v>2758</v>
      </c>
      <c r="I12" s="64">
        <v>1380.3803803999999</v>
      </c>
      <c r="J12" s="79">
        <v>1345.4985827999999</v>
      </c>
    </row>
    <row r="13" spans="1:16" s="56" customFormat="1" ht="18.899999999999999" customHeight="1" x14ac:dyDescent="0.3">
      <c r="A13" s="78" t="s">
        <v>327</v>
      </c>
      <c r="B13" s="63">
        <v>1097</v>
      </c>
      <c r="C13" s="64">
        <v>278.99287894000003</v>
      </c>
      <c r="D13" s="64">
        <v>256.73345776000002</v>
      </c>
      <c r="E13" s="63">
        <v>3249</v>
      </c>
      <c r="F13" s="64">
        <v>718.64631718999999</v>
      </c>
      <c r="G13" s="64">
        <v>729.04461123999999</v>
      </c>
      <c r="H13" s="63">
        <v>3204</v>
      </c>
      <c r="I13" s="64">
        <v>619.72920696000006</v>
      </c>
      <c r="J13" s="79">
        <v>622.68465314000002</v>
      </c>
    </row>
    <row r="14" spans="1:16" s="56" customFormat="1" ht="18.899999999999999" customHeight="1" x14ac:dyDescent="0.3">
      <c r="A14" s="78" t="s">
        <v>340</v>
      </c>
      <c r="B14" s="63">
        <v>1093</v>
      </c>
      <c r="C14" s="64">
        <v>247.34102738000001</v>
      </c>
      <c r="D14" s="64">
        <v>236.28261619</v>
      </c>
      <c r="E14" s="63">
        <v>4903</v>
      </c>
      <c r="F14" s="64">
        <v>875.84851733000005</v>
      </c>
      <c r="G14" s="64">
        <v>1030.8830946</v>
      </c>
      <c r="H14" s="63">
        <v>5734</v>
      </c>
      <c r="I14" s="64">
        <v>963.85947218000001</v>
      </c>
      <c r="J14" s="79">
        <v>987.82691747000001</v>
      </c>
    </row>
    <row r="15" spans="1:16" s="56" customFormat="1" ht="18.899999999999999" customHeight="1" x14ac:dyDescent="0.3">
      <c r="A15" s="78" t="s">
        <v>328</v>
      </c>
      <c r="B15" s="63">
        <v>1911</v>
      </c>
      <c r="C15" s="64">
        <v>247.63509135999999</v>
      </c>
      <c r="D15" s="64">
        <v>243.4450956</v>
      </c>
      <c r="E15" s="63">
        <v>8349</v>
      </c>
      <c r="F15" s="64">
        <v>1000.239607</v>
      </c>
      <c r="G15" s="64">
        <v>1076.7559573000001</v>
      </c>
      <c r="H15" s="63">
        <v>9494</v>
      </c>
      <c r="I15" s="64">
        <v>985.67275747999997</v>
      </c>
      <c r="J15" s="79">
        <v>998.69133113999999</v>
      </c>
    </row>
    <row r="16" spans="1:16" s="56" customFormat="1" ht="18.899999999999999" customHeight="1" x14ac:dyDescent="0.3">
      <c r="A16" s="78" t="s">
        <v>341</v>
      </c>
      <c r="B16" s="63">
        <v>457</v>
      </c>
      <c r="C16" s="64">
        <v>238.89179300000001</v>
      </c>
      <c r="D16" s="64">
        <v>232.39589021</v>
      </c>
      <c r="E16" s="63">
        <v>2561</v>
      </c>
      <c r="F16" s="64">
        <v>1234.8119575999999</v>
      </c>
      <c r="G16" s="64">
        <v>1251.8790523</v>
      </c>
      <c r="H16" s="63">
        <v>2982</v>
      </c>
      <c r="I16" s="64">
        <v>1314.2353459999999</v>
      </c>
      <c r="J16" s="79">
        <v>1231.890441</v>
      </c>
    </row>
    <row r="17" spans="1:16" s="56" customFormat="1" ht="18.899999999999999" customHeight="1" x14ac:dyDescent="0.3">
      <c r="A17" s="78" t="s">
        <v>329</v>
      </c>
      <c r="B17" s="63">
        <v>646</v>
      </c>
      <c r="C17" s="64">
        <v>461.42857142999998</v>
      </c>
      <c r="D17" s="64">
        <v>443.28020471000002</v>
      </c>
      <c r="E17" s="63">
        <v>1733</v>
      </c>
      <c r="F17" s="64">
        <v>1256.7077592000001</v>
      </c>
      <c r="G17" s="64">
        <v>1276.2042077000001</v>
      </c>
      <c r="H17" s="63">
        <v>2277</v>
      </c>
      <c r="I17" s="64">
        <v>1651.1965192</v>
      </c>
      <c r="J17" s="79">
        <v>1572.6192192000001</v>
      </c>
    </row>
    <row r="18" spans="1:16" s="56" customFormat="1" ht="18.899999999999999" customHeight="1" x14ac:dyDescent="0.3">
      <c r="A18" s="78" t="s">
        <v>330</v>
      </c>
      <c r="B18" s="63">
        <v>1057</v>
      </c>
      <c r="C18" s="64">
        <v>377.5</v>
      </c>
      <c r="D18" s="64">
        <v>318.09755574000002</v>
      </c>
      <c r="E18" s="63">
        <v>3981</v>
      </c>
      <c r="F18" s="64">
        <v>1396.3521571000001</v>
      </c>
      <c r="G18" s="64">
        <v>1261.9091212999999</v>
      </c>
      <c r="H18" s="63">
        <v>4681</v>
      </c>
      <c r="I18" s="64">
        <v>1586.779661</v>
      </c>
      <c r="J18" s="79">
        <v>1368.5236878000001</v>
      </c>
    </row>
    <row r="19" spans="1:16" s="56" customFormat="1" ht="18.899999999999999" customHeight="1" x14ac:dyDescent="0.3">
      <c r="A19" s="78" t="s">
        <v>331</v>
      </c>
      <c r="B19" s="63">
        <v>1019</v>
      </c>
      <c r="C19" s="64">
        <v>453.09026233999998</v>
      </c>
      <c r="D19" s="64">
        <v>363.42622985000003</v>
      </c>
      <c r="E19" s="63">
        <v>3263</v>
      </c>
      <c r="F19" s="64">
        <v>1402.8374893</v>
      </c>
      <c r="G19" s="64">
        <v>1288.4820127999999</v>
      </c>
      <c r="H19" s="63">
        <v>3406</v>
      </c>
      <c r="I19" s="64">
        <v>1380.6242400000001</v>
      </c>
      <c r="J19" s="79">
        <v>1240.1371942999999</v>
      </c>
    </row>
    <row r="20" spans="1:16" s="56" customFormat="1" ht="18.899999999999999" customHeight="1" x14ac:dyDescent="0.3">
      <c r="A20" s="78" t="s">
        <v>332</v>
      </c>
      <c r="B20" s="63">
        <v>1146</v>
      </c>
      <c r="C20" s="64">
        <v>523.52672453000002</v>
      </c>
      <c r="D20" s="64">
        <v>503.59039252999997</v>
      </c>
      <c r="E20" s="63">
        <v>1958</v>
      </c>
      <c r="F20" s="64">
        <v>865.60565870999994</v>
      </c>
      <c r="G20" s="64">
        <v>845.62852303</v>
      </c>
      <c r="H20" s="63">
        <v>2349</v>
      </c>
      <c r="I20" s="64">
        <v>957.99347470999999</v>
      </c>
      <c r="J20" s="79">
        <v>923.32259477000002</v>
      </c>
    </row>
    <row r="21" spans="1:16" s="56" customFormat="1" ht="18.899999999999999" customHeight="1" x14ac:dyDescent="0.3">
      <c r="A21" s="78" t="s">
        <v>333</v>
      </c>
      <c r="B21" s="63">
        <v>1184</v>
      </c>
      <c r="C21" s="64">
        <v>557.96418473000006</v>
      </c>
      <c r="D21" s="64">
        <v>546.6898731</v>
      </c>
      <c r="E21" s="63">
        <v>2541</v>
      </c>
      <c r="F21" s="64">
        <v>1165.0618982000001</v>
      </c>
      <c r="G21" s="64">
        <v>1143.1331729000001</v>
      </c>
      <c r="H21" s="63">
        <v>3239</v>
      </c>
      <c r="I21" s="64">
        <v>1421.2373848</v>
      </c>
      <c r="J21" s="79">
        <v>1392.0996553</v>
      </c>
    </row>
    <row r="22" spans="1:16" s="56" customFormat="1" ht="18.899999999999999" customHeight="1" x14ac:dyDescent="0.3">
      <c r="A22" s="78" t="s">
        <v>342</v>
      </c>
      <c r="B22" s="63">
        <v>2381</v>
      </c>
      <c r="C22" s="64">
        <v>588.48245180000004</v>
      </c>
      <c r="D22" s="64">
        <v>530.87537849</v>
      </c>
      <c r="E22" s="63">
        <v>5675</v>
      </c>
      <c r="F22" s="64">
        <v>1390.9313725</v>
      </c>
      <c r="G22" s="64">
        <v>1309.7467799999999</v>
      </c>
      <c r="H22" s="63">
        <v>6780</v>
      </c>
      <c r="I22" s="64">
        <v>1605.4937248000001</v>
      </c>
      <c r="J22" s="79">
        <v>1481.1191868000001</v>
      </c>
    </row>
    <row r="23" spans="1:16" s="56" customFormat="1" ht="18.899999999999999" customHeight="1" x14ac:dyDescent="0.3">
      <c r="A23" s="78" t="s">
        <v>334</v>
      </c>
      <c r="B23" s="63">
        <v>1086</v>
      </c>
      <c r="C23" s="64">
        <v>207.48949178000001</v>
      </c>
      <c r="D23" s="64">
        <v>198.36383101000001</v>
      </c>
      <c r="E23" s="63">
        <v>3973</v>
      </c>
      <c r="F23" s="64">
        <v>648.12398041999995</v>
      </c>
      <c r="G23" s="64">
        <v>706.97439395000004</v>
      </c>
      <c r="H23" s="63">
        <v>5471</v>
      </c>
      <c r="I23" s="64">
        <v>806.45636792000005</v>
      </c>
      <c r="J23" s="79">
        <v>798.46692116999998</v>
      </c>
    </row>
    <row r="24" spans="1:16" s="56" customFormat="1" ht="18.899999999999999" customHeight="1" x14ac:dyDescent="0.3">
      <c r="A24" s="78" t="s">
        <v>335</v>
      </c>
      <c r="B24" s="63">
        <v>793</v>
      </c>
      <c r="C24" s="64">
        <v>253.27371446999999</v>
      </c>
      <c r="D24" s="64">
        <v>248.02477490000001</v>
      </c>
      <c r="E24" s="63">
        <v>4910</v>
      </c>
      <c r="F24" s="64">
        <v>1531.9812793000001</v>
      </c>
      <c r="G24" s="64">
        <v>1601.9615262</v>
      </c>
      <c r="H24" s="63">
        <v>5335</v>
      </c>
      <c r="I24" s="64">
        <v>1578.869488</v>
      </c>
      <c r="J24" s="79">
        <v>1549.4630609000001</v>
      </c>
    </row>
    <row r="25" spans="1:16" s="56" customFormat="1" ht="18.899999999999999" customHeight="1" x14ac:dyDescent="0.3">
      <c r="A25" s="78" t="s">
        <v>336</v>
      </c>
      <c r="B25" s="63">
        <v>1776</v>
      </c>
      <c r="C25" s="64">
        <v>250.07040269999999</v>
      </c>
      <c r="D25" s="64">
        <v>230.41971407</v>
      </c>
      <c r="E25" s="63">
        <v>11512</v>
      </c>
      <c r="F25" s="64">
        <v>1557.3593074</v>
      </c>
      <c r="G25" s="64">
        <v>1473.3234047000001</v>
      </c>
      <c r="H25" s="63">
        <v>11747</v>
      </c>
      <c r="I25" s="64">
        <v>1559.6123207999999</v>
      </c>
      <c r="J25" s="79">
        <v>1460.8900080999999</v>
      </c>
    </row>
    <row r="26" spans="1:16" s="56" customFormat="1" ht="18.899999999999999" customHeight="1" x14ac:dyDescent="0.3">
      <c r="A26" s="78" t="s">
        <v>337</v>
      </c>
      <c r="B26" s="63">
        <v>1716</v>
      </c>
      <c r="C26" s="64">
        <v>698.98167006000006</v>
      </c>
      <c r="D26" s="64">
        <v>702.94423733999997</v>
      </c>
      <c r="E26" s="63">
        <v>5015</v>
      </c>
      <c r="F26" s="64">
        <v>2026.2626263</v>
      </c>
      <c r="G26" s="64">
        <v>1974.2474338</v>
      </c>
      <c r="H26" s="63">
        <v>6289</v>
      </c>
      <c r="I26" s="64">
        <v>2471.1198427999998</v>
      </c>
      <c r="J26" s="79">
        <v>2325.5394695999998</v>
      </c>
    </row>
    <row r="27" spans="1:16" s="56" customFormat="1" ht="18.899999999999999" customHeight="1" x14ac:dyDescent="0.3">
      <c r="A27" s="80" t="s">
        <v>174</v>
      </c>
      <c r="B27" s="81">
        <v>27401</v>
      </c>
      <c r="C27" s="82">
        <v>353.51111455</v>
      </c>
      <c r="D27" s="82">
        <v>354.00606554000001</v>
      </c>
      <c r="E27" s="81">
        <v>87992</v>
      </c>
      <c r="F27" s="82">
        <v>1032.624513</v>
      </c>
      <c r="G27" s="82">
        <v>1169.4809217</v>
      </c>
      <c r="H27" s="81">
        <v>103082</v>
      </c>
      <c r="I27" s="82">
        <v>1092.4100802999999</v>
      </c>
      <c r="J27" s="83">
        <v>1189.7931125</v>
      </c>
    </row>
    <row r="28" spans="1:16" ht="18.899999999999999" customHeight="1" x14ac:dyDescent="0.25">
      <c r="A28" s="84" t="s">
        <v>29</v>
      </c>
      <c r="B28" s="85">
        <v>416192</v>
      </c>
      <c r="C28" s="86">
        <v>699.17917944999999</v>
      </c>
      <c r="D28" s="86">
        <v>793.04535358999999</v>
      </c>
      <c r="E28" s="85">
        <v>703746</v>
      </c>
      <c r="F28" s="86">
        <v>1112.1864723000001</v>
      </c>
      <c r="G28" s="86">
        <v>1217.8812273999999</v>
      </c>
      <c r="H28" s="85">
        <v>761541</v>
      </c>
      <c r="I28" s="86">
        <v>1126.1451237000001</v>
      </c>
      <c r="J28" s="87">
        <v>1126.1451237000001</v>
      </c>
      <c r="K28" s="88"/>
      <c r="L28" s="88"/>
    </row>
    <row r="29" spans="1:16" ht="18.899999999999999" customHeight="1" x14ac:dyDescent="0.25">
      <c r="A29" s="71" t="s">
        <v>418</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8" t="s">
        <v>462</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468</v>
      </c>
      <c r="B1" s="55"/>
      <c r="C1" s="55"/>
      <c r="D1" s="55"/>
      <c r="E1" s="55"/>
      <c r="F1" s="55"/>
      <c r="G1" s="55"/>
      <c r="H1" s="55"/>
      <c r="I1" s="55"/>
      <c r="J1" s="55"/>
    </row>
    <row r="2" spans="1:16" s="56" customFormat="1" ht="18.899999999999999" customHeight="1" x14ac:dyDescent="0.3">
      <c r="A2" s="1" t="s">
        <v>434</v>
      </c>
      <c r="B2" s="57"/>
      <c r="C2" s="57"/>
      <c r="D2" s="57"/>
      <c r="E2" s="57"/>
      <c r="F2" s="57"/>
      <c r="G2" s="57"/>
      <c r="H2" s="57"/>
      <c r="I2" s="57"/>
      <c r="J2" s="57"/>
    </row>
    <row r="3" spans="1:16" s="60" customFormat="1" ht="54" customHeight="1" x14ac:dyDescent="0.3">
      <c r="A3" s="115" t="s">
        <v>444</v>
      </c>
      <c r="B3" s="58" t="s">
        <v>449</v>
      </c>
      <c r="C3" s="58" t="s">
        <v>450</v>
      </c>
      <c r="D3" s="58" t="s">
        <v>451</v>
      </c>
      <c r="E3" s="58" t="s">
        <v>452</v>
      </c>
      <c r="F3" s="58" t="s">
        <v>453</v>
      </c>
      <c r="G3" s="58" t="s">
        <v>454</v>
      </c>
      <c r="H3" s="58" t="s">
        <v>455</v>
      </c>
      <c r="I3" s="58" t="s">
        <v>456</v>
      </c>
      <c r="J3" s="59" t="s">
        <v>457</v>
      </c>
      <c r="O3" s="61"/>
      <c r="P3" s="61"/>
    </row>
    <row r="4" spans="1:16" s="56" customFormat="1" ht="18.899999999999999" customHeight="1" x14ac:dyDescent="0.3">
      <c r="A4" s="78" t="s">
        <v>344</v>
      </c>
      <c r="B4" s="63">
        <v>4802</v>
      </c>
      <c r="C4" s="64">
        <v>703.38362385000005</v>
      </c>
      <c r="D4" s="64">
        <v>918.18809382999996</v>
      </c>
      <c r="E4" s="63">
        <v>7037</v>
      </c>
      <c r="F4" s="64">
        <v>936.26929217999998</v>
      </c>
      <c r="G4" s="64">
        <v>1165.2229771</v>
      </c>
      <c r="H4" s="63">
        <v>7398</v>
      </c>
      <c r="I4" s="64">
        <v>834.04735061999997</v>
      </c>
      <c r="J4" s="79">
        <v>902.62809841000001</v>
      </c>
    </row>
    <row r="5" spans="1:16" s="56" customFormat="1" ht="18.899999999999999" customHeight="1" x14ac:dyDescent="0.3">
      <c r="A5" s="78" t="s">
        <v>352</v>
      </c>
      <c r="B5" s="63">
        <v>3463</v>
      </c>
      <c r="C5" s="64">
        <v>642.24777447999998</v>
      </c>
      <c r="D5" s="64">
        <v>582.08182942999997</v>
      </c>
      <c r="E5" s="63">
        <v>9182</v>
      </c>
      <c r="F5" s="64">
        <v>1675.8532579</v>
      </c>
      <c r="G5" s="64">
        <v>1604.5790975</v>
      </c>
      <c r="H5" s="63">
        <v>9792</v>
      </c>
      <c r="I5" s="64">
        <v>1706.2205959</v>
      </c>
      <c r="J5" s="79">
        <v>1478.2632704</v>
      </c>
    </row>
    <row r="6" spans="1:16" s="56" customFormat="1" ht="18.899999999999999" customHeight="1" x14ac:dyDescent="0.3">
      <c r="A6" s="78" t="s">
        <v>345</v>
      </c>
      <c r="B6" s="63">
        <v>2143</v>
      </c>
      <c r="C6" s="64">
        <v>543.90862944000003</v>
      </c>
      <c r="D6" s="64">
        <v>496.29005651</v>
      </c>
      <c r="E6" s="63">
        <v>6366</v>
      </c>
      <c r="F6" s="64">
        <v>1278.569994</v>
      </c>
      <c r="G6" s="64">
        <v>1267.4273329</v>
      </c>
      <c r="H6" s="63">
        <v>6531</v>
      </c>
      <c r="I6" s="64">
        <v>1244.9485322</v>
      </c>
      <c r="J6" s="79">
        <v>1254.0972876999999</v>
      </c>
    </row>
    <row r="7" spans="1:16" s="56" customFormat="1" ht="18.899999999999999" customHeight="1" x14ac:dyDescent="0.3">
      <c r="A7" s="78" t="s">
        <v>353</v>
      </c>
      <c r="B7" s="63">
        <v>4208</v>
      </c>
      <c r="C7" s="64">
        <v>459.13802509999999</v>
      </c>
      <c r="D7" s="64">
        <v>499.74838312999998</v>
      </c>
      <c r="E7" s="63">
        <v>12506</v>
      </c>
      <c r="F7" s="64">
        <v>1278.6013700000001</v>
      </c>
      <c r="G7" s="64">
        <v>1350.8712137</v>
      </c>
      <c r="H7" s="63">
        <v>12952</v>
      </c>
      <c r="I7" s="64">
        <v>1260.6579716000001</v>
      </c>
      <c r="J7" s="79">
        <v>1291.0854179999999</v>
      </c>
    </row>
    <row r="8" spans="1:16" s="56" customFormat="1" ht="18.899999999999999" customHeight="1" x14ac:dyDescent="0.3">
      <c r="A8" s="78" t="s">
        <v>354</v>
      </c>
      <c r="B8" s="63">
        <v>1227</v>
      </c>
      <c r="C8" s="64">
        <v>544.84902308999995</v>
      </c>
      <c r="D8" s="64">
        <v>472.18634975999998</v>
      </c>
      <c r="E8" s="63">
        <v>3336</v>
      </c>
      <c r="F8" s="64">
        <v>1421.9948849</v>
      </c>
      <c r="G8" s="64">
        <v>1402.0142169000001</v>
      </c>
      <c r="H8" s="63">
        <v>3593</v>
      </c>
      <c r="I8" s="64">
        <v>1477.9925956</v>
      </c>
      <c r="J8" s="79">
        <v>1436.5808399</v>
      </c>
    </row>
    <row r="9" spans="1:16" s="56" customFormat="1" ht="18.899999999999999" customHeight="1" x14ac:dyDescent="0.3">
      <c r="A9" s="78" t="s">
        <v>355</v>
      </c>
      <c r="B9" s="63">
        <v>6766</v>
      </c>
      <c r="C9" s="64">
        <v>712.58557135000001</v>
      </c>
      <c r="D9" s="64">
        <v>721.64314734000004</v>
      </c>
      <c r="E9" s="63">
        <v>13511</v>
      </c>
      <c r="F9" s="64">
        <v>1361.9959676999999</v>
      </c>
      <c r="G9" s="64">
        <v>1472.5771371999999</v>
      </c>
      <c r="H9" s="63">
        <v>14255</v>
      </c>
      <c r="I9" s="64">
        <v>1360.4695552999999</v>
      </c>
      <c r="J9" s="79">
        <v>1385.734195</v>
      </c>
    </row>
    <row r="10" spans="1:16" s="56" customFormat="1" ht="18.899999999999999" customHeight="1" x14ac:dyDescent="0.3">
      <c r="A10" s="78" t="s">
        <v>346</v>
      </c>
      <c r="B10" s="63">
        <v>1318</v>
      </c>
      <c r="C10" s="64">
        <v>707.84103115000005</v>
      </c>
      <c r="D10" s="64">
        <v>983.74081787</v>
      </c>
      <c r="E10" s="63">
        <v>2691</v>
      </c>
      <c r="F10" s="64">
        <v>1407.4267781999999</v>
      </c>
      <c r="G10" s="64">
        <v>1467.8593163999999</v>
      </c>
      <c r="H10" s="63">
        <v>3386</v>
      </c>
      <c r="I10" s="64">
        <v>1705.7934508999999</v>
      </c>
      <c r="J10" s="79">
        <v>1820.9110871</v>
      </c>
    </row>
    <row r="11" spans="1:16" s="56" customFormat="1" ht="18.899999999999999" customHeight="1" x14ac:dyDescent="0.3">
      <c r="A11" s="78" t="s">
        <v>347</v>
      </c>
      <c r="B11" s="63">
        <v>2797</v>
      </c>
      <c r="C11" s="64">
        <v>692.32673266999996</v>
      </c>
      <c r="D11" s="64">
        <v>590.07132725999998</v>
      </c>
      <c r="E11" s="63">
        <v>6977</v>
      </c>
      <c r="F11" s="64">
        <v>1688.9373032999999</v>
      </c>
      <c r="G11" s="64">
        <v>1569.3321684</v>
      </c>
      <c r="H11" s="63">
        <v>7787</v>
      </c>
      <c r="I11" s="64">
        <v>1769.3705976000001</v>
      </c>
      <c r="J11" s="79">
        <v>1526.3974791999999</v>
      </c>
    </row>
    <row r="12" spans="1:16" s="56" customFormat="1" ht="18.899999999999999" customHeight="1" x14ac:dyDescent="0.3">
      <c r="A12" s="78" t="s">
        <v>348</v>
      </c>
      <c r="B12" s="63">
        <v>5221</v>
      </c>
      <c r="C12" s="64">
        <v>1158.1632652999999</v>
      </c>
      <c r="D12" s="64">
        <v>1253.0340117000001</v>
      </c>
      <c r="E12" s="63">
        <v>7689</v>
      </c>
      <c r="F12" s="64">
        <v>1574.3243242999999</v>
      </c>
      <c r="G12" s="64">
        <v>1579.4831965999999</v>
      </c>
      <c r="H12" s="63">
        <v>8673</v>
      </c>
      <c r="I12" s="64">
        <v>1627.8153153000001</v>
      </c>
      <c r="J12" s="79">
        <v>1540.4019152999999</v>
      </c>
    </row>
    <row r="13" spans="1:16" s="56" customFormat="1" ht="18.899999999999999" customHeight="1" x14ac:dyDescent="0.3">
      <c r="A13" s="78" t="s">
        <v>349</v>
      </c>
      <c r="B13" s="63">
        <v>1297</v>
      </c>
      <c r="C13" s="64">
        <v>543.58759429999998</v>
      </c>
      <c r="D13" s="64">
        <v>489.92671525999998</v>
      </c>
      <c r="E13" s="63">
        <v>3491</v>
      </c>
      <c r="F13" s="64">
        <v>1444.9503311000001</v>
      </c>
      <c r="G13" s="64">
        <v>1336.1183593000001</v>
      </c>
      <c r="H13" s="63">
        <v>3954</v>
      </c>
      <c r="I13" s="64">
        <v>1600.8097166</v>
      </c>
      <c r="J13" s="79">
        <v>1400.9665582</v>
      </c>
    </row>
    <row r="14" spans="1:16" s="56" customFormat="1" ht="18.899999999999999" customHeight="1" x14ac:dyDescent="0.3">
      <c r="A14" s="78" t="s">
        <v>356</v>
      </c>
      <c r="B14" s="63">
        <v>2011</v>
      </c>
      <c r="C14" s="64">
        <v>718.98462639000002</v>
      </c>
      <c r="D14" s="64">
        <v>705.49281971000005</v>
      </c>
      <c r="E14" s="63">
        <v>2742</v>
      </c>
      <c r="F14" s="64">
        <v>946.16977225999995</v>
      </c>
      <c r="G14" s="64">
        <v>904.40534656</v>
      </c>
      <c r="H14" s="63">
        <v>3587</v>
      </c>
      <c r="I14" s="64">
        <v>1178.7709497000001</v>
      </c>
      <c r="J14" s="79">
        <v>1086.8336592000001</v>
      </c>
    </row>
    <row r="15" spans="1:16" s="56" customFormat="1" ht="18.899999999999999" customHeight="1" x14ac:dyDescent="0.3">
      <c r="A15" s="78" t="s">
        <v>350</v>
      </c>
      <c r="B15" s="63">
        <v>1897</v>
      </c>
      <c r="C15" s="64">
        <v>360.23547284</v>
      </c>
      <c r="D15" s="64">
        <v>330.63715517000003</v>
      </c>
      <c r="E15" s="63">
        <v>11889</v>
      </c>
      <c r="F15" s="64">
        <v>2177.0737960000001</v>
      </c>
      <c r="G15" s="64">
        <v>2035.74108</v>
      </c>
      <c r="H15" s="63">
        <v>12298</v>
      </c>
      <c r="I15" s="64">
        <v>2170.4906460000002</v>
      </c>
      <c r="J15" s="79">
        <v>1922.7370172999999</v>
      </c>
    </row>
    <row r="16" spans="1:16" s="56" customFormat="1" ht="18.899999999999999" customHeight="1" x14ac:dyDescent="0.3">
      <c r="A16" s="78" t="s">
        <v>357</v>
      </c>
      <c r="B16" s="63">
        <v>3151</v>
      </c>
      <c r="C16" s="64">
        <v>1011.2323492</v>
      </c>
      <c r="D16" s="64">
        <v>931.85257310999998</v>
      </c>
      <c r="E16" s="63">
        <v>4587</v>
      </c>
      <c r="F16" s="64">
        <v>1533.6008024</v>
      </c>
      <c r="G16" s="64">
        <v>1439.2647305999999</v>
      </c>
      <c r="H16" s="63">
        <v>7912</v>
      </c>
      <c r="I16" s="64">
        <v>2434.4615385000002</v>
      </c>
      <c r="J16" s="79">
        <v>2515.1772875000001</v>
      </c>
    </row>
    <row r="17" spans="1:16" s="56" customFormat="1" ht="18.899999999999999" customHeight="1" x14ac:dyDescent="0.3">
      <c r="A17" s="78" t="s">
        <v>358</v>
      </c>
      <c r="B17" s="63">
        <v>2024</v>
      </c>
      <c r="C17" s="64">
        <v>841.93011647000003</v>
      </c>
      <c r="D17" s="64">
        <v>841.76836070000002</v>
      </c>
      <c r="E17" s="63">
        <v>5476</v>
      </c>
      <c r="F17" s="64">
        <v>2128.2549552999999</v>
      </c>
      <c r="G17" s="64">
        <v>2139.3394870000002</v>
      </c>
      <c r="H17" s="63">
        <v>6699</v>
      </c>
      <c r="I17" s="64">
        <v>2536.5391897</v>
      </c>
      <c r="J17" s="79">
        <v>2388.7276587000001</v>
      </c>
    </row>
    <row r="18" spans="1:16" s="56" customFormat="1" ht="18.899999999999999" customHeight="1" x14ac:dyDescent="0.3">
      <c r="A18" s="78" t="s">
        <v>351</v>
      </c>
      <c r="B18" s="63">
        <v>2542</v>
      </c>
      <c r="C18" s="64">
        <v>2692.7966102</v>
      </c>
      <c r="D18" s="64">
        <v>3058.9130948000002</v>
      </c>
      <c r="E18" s="63">
        <v>2637</v>
      </c>
      <c r="F18" s="64">
        <v>2610.8910891</v>
      </c>
      <c r="G18" s="64">
        <v>3160.4867640000002</v>
      </c>
      <c r="H18" s="63">
        <v>3800</v>
      </c>
      <c r="I18" s="64">
        <v>3435.8047016</v>
      </c>
      <c r="J18" s="79">
        <v>3475.4564629000001</v>
      </c>
    </row>
    <row r="19" spans="1:16" s="56" customFormat="1" ht="18.899999999999999" customHeight="1" x14ac:dyDescent="0.3">
      <c r="A19" s="80" t="s">
        <v>49</v>
      </c>
      <c r="B19" s="81">
        <v>44867</v>
      </c>
      <c r="C19" s="82">
        <v>696.75746188000005</v>
      </c>
      <c r="D19" s="82">
        <v>713.09389182999996</v>
      </c>
      <c r="E19" s="81">
        <v>100117</v>
      </c>
      <c r="F19" s="82">
        <v>1465.9062624000001</v>
      </c>
      <c r="G19" s="82">
        <v>1621.0156664000001</v>
      </c>
      <c r="H19" s="81">
        <v>112617</v>
      </c>
      <c r="I19" s="82">
        <v>1544.2216980999999</v>
      </c>
      <c r="J19" s="83">
        <v>1603.4754545999999</v>
      </c>
    </row>
    <row r="20" spans="1:16" ht="18.899999999999999" customHeight="1" x14ac:dyDescent="0.25">
      <c r="A20" s="84" t="s">
        <v>29</v>
      </c>
      <c r="B20" s="85">
        <v>416192</v>
      </c>
      <c r="C20" s="86">
        <v>699.17917944999999</v>
      </c>
      <c r="D20" s="86">
        <v>793.04535358999999</v>
      </c>
      <c r="E20" s="85">
        <v>703746</v>
      </c>
      <c r="F20" s="86">
        <v>1112.1864723000001</v>
      </c>
      <c r="G20" s="86">
        <v>1217.8812273999999</v>
      </c>
      <c r="H20" s="85">
        <v>761541</v>
      </c>
      <c r="I20" s="86">
        <v>1126.1451237000001</v>
      </c>
      <c r="J20" s="87">
        <v>1126.1451237000001</v>
      </c>
      <c r="K20" s="88"/>
      <c r="L20" s="88"/>
    </row>
    <row r="21" spans="1:16" ht="18.899999999999999" customHeight="1" x14ac:dyDescent="0.25">
      <c r="A21" s="71" t="s">
        <v>418</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8" t="s">
        <v>462</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469</v>
      </c>
      <c r="B1" s="55"/>
      <c r="C1" s="55"/>
      <c r="D1" s="55"/>
      <c r="E1" s="55"/>
      <c r="F1" s="55"/>
      <c r="G1" s="55"/>
      <c r="H1" s="55"/>
      <c r="I1" s="55"/>
      <c r="J1" s="55"/>
    </row>
    <row r="2" spans="1:16" s="56" customFormat="1" ht="18.899999999999999" customHeight="1" x14ac:dyDescent="0.3">
      <c r="A2" s="1" t="s">
        <v>434</v>
      </c>
      <c r="B2" s="57"/>
      <c r="C2" s="57"/>
      <c r="D2" s="57"/>
      <c r="E2" s="57"/>
      <c r="F2" s="57"/>
      <c r="G2" s="57"/>
      <c r="H2" s="57"/>
      <c r="I2" s="57"/>
      <c r="J2" s="57"/>
    </row>
    <row r="3" spans="1:16" s="60" customFormat="1" ht="54" customHeight="1" x14ac:dyDescent="0.3">
      <c r="A3" s="115" t="s">
        <v>444</v>
      </c>
      <c r="B3" s="58" t="s">
        <v>449</v>
      </c>
      <c r="C3" s="58" t="s">
        <v>450</v>
      </c>
      <c r="D3" s="58" t="s">
        <v>451</v>
      </c>
      <c r="E3" s="58" t="s">
        <v>452</v>
      </c>
      <c r="F3" s="58" t="s">
        <v>453</v>
      </c>
      <c r="G3" s="58" t="s">
        <v>454</v>
      </c>
      <c r="H3" s="58" t="s">
        <v>455</v>
      </c>
      <c r="I3" s="58" t="s">
        <v>456</v>
      </c>
      <c r="J3" s="59" t="s">
        <v>457</v>
      </c>
      <c r="O3" s="61"/>
      <c r="P3" s="61"/>
    </row>
    <row r="4" spans="1:16" s="56" customFormat="1" ht="18.899999999999999" customHeight="1" x14ac:dyDescent="0.3">
      <c r="A4" s="78" t="s">
        <v>374</v>
      </c>
      <c r="B4" s="63">
        <v>4694</v>
      </c>
      <c r="C4" s="64">
        <v>682.46583309000005</v>
      </c>
      <c r="D4" s="64">
        <v>753.30433971000002</v>
      </c>
      <c r="E4" s="63">
        <v>8401</v>
      </c>
      <c r="F4" s="64">
        <v>1156.6845656</v>
      </c>
      <c r="G4" s="64">
        <v>1248.3220650000001</v>
      </c>
      <c r="H4" s="63">
        <v>9069</v>
      </c>
      <c r="I4" s="64">
        <v>1203.9028275999999</v>
      </c>
      <c r="J4" s="79">
        <v>1238.4586810999999</v>
      </c>
    </row>
    <row r="5" spans="1:16" s="56" customFormat="1" ht="18.899999999999999" customHeight="1" x14ac:dyDescent="0.3">
      <c r="A5" s="78" t="s">
        <v>359</v>
      </c>
      <c r="B5" s="63">
        <v>3604</v>
      </c>
      <c r="C5" s="64">
        <v>460.69282884</v>
      </c>
      <c r="D5" s="64">
        <v>410.50856026999998</v>
      </c>
      <c r="E5" s="63">
        <v>11634</v>
      </c>
      <c r="F5" s="64">
        <v>1497.6828012000001</v>
      </c>
      <c r="G5" s="64">
        <v>1357.2913434</v>
      </c>
      <c r="H5" s="63">
        <v>12141</v>
      </c>
      <c r="I5" s="64">
        <v>1532.3741007000001</v>
      </c>
      <c r="J5" s="79">
        <v>1346.9986191</v>
      </c>
    </row>
    <row r="6" spans="1:16" s="56" customFormat="1" ht="18.899999999999999" customHeight="1" x14ac:dyDescent="0.3">
      <c r="A6" s="78" t="s">
        <v>392</v>
      </c>
      <c r="B6" s="63">
        <v>2445</v>
      </c>
      <c r="C6" s="64">
        <v>561.81066176000002</v>
      </c>
      <c r="D6" s="64">
        <v>622.71329624999998</v>
      </c>
      <c r="E6" s="63">
        <v>6683</v>
      </c>
      <c r="F6" s="64">
        <v>1387.9543094000001</v>
      </c>
      <c r="G6" s="64">
        <v>1494.1660185999999</v>
      </c>
      <c r="H6" s="63">
        <v>6094</v>
      </c>
      <c r="I6" s="64">
        <v>1065.5709039999999</v>
      </c>
      <c r="J6" s="79">
        <v>1067.6181313</v>
      </c>
    </row>
    <row r="7" spans="1:16" s="56" customFormat="1" ht="18.899999999999999" customHeight="1" x14ac:dyDescent="0.3">
      <c r="A7" s="78" t="s">
        <v>360</v>
      </c>
      <c r="B7" s="63">
        <v>1555</v>
      </c>
      <c r="C7" s="64">
        <v>278.12555893000001</v>
      </c>
      <c r="D7" s="64">
        <v>247.33753263</v>
      </c>
      <c r="E7" s="63">
        <v>9164</v>
      </c>
      <c r="F7" s="64">
        <v>1551.1171293</v>
      </c>
      <c r="G7" s="64">
        <v>1478.2342211</v>
      </c>
      <c r="H7" s="63">
        <v>9986</v>
      </c>
      <c r="I7" s="64">
        <v>1566.1856964000001</v>
      </c>
      <c r="J7" s="79">
        <v>1531.2562026999999</v>
      </c>
    </row>
    <row r="8" spans="1:16" s="56" customFormat="1" ht="18.899999999999999" customHeight="1" x14ac:dyDescent="0.3">
      <c r="A8" s="78" t="s">
        <v>361</v>
      </c>
      <c r="B8" s="63">
        <v>1891</v>
      </c>
      <c r="C8" s="64">
        <v>357.73741960000001</v>
      </c>
      <c r="D8" s="64">
        <v>311.22296198999999</v>
      </c>
      <c r="E8" s="63">
        <v>8305</v>
      </c>
      <c r="F8" s="64">
        <v>1576.2004175</v>
      </c>
      <c r="G8" s="64">
        <v>1441.6013751</v>
      </c>
      <c r="H8" s="63">
        <v>8652</v>
      </c>
      <c r="I8" s="64">
        <v>1610.5733433</v>
      </c>
      <c r="J8" s="79">
        <v>1467.0879870000001</v>
      </c>
    </row>
    <row r="9" spans="1:16" s="56" customFormat="1" ht="18.899999999999999" customHeight="1" x14ac:dyDescent="0.3">
      <c r="A9" s="78" t="s">
        <v>373</v>
      </c>
      <c r="B9" s="63">
        <v>2269</v>
      </c>
      <c r="C9" s="64">
        <v>663.64434044999996</v>
      </c>
      <c r="D9" s="64">
        <v>751.28783017000001</v>
      </c>
      <c r="E9" s="63">
        <v>4957</v>
      </c>
      <c r="F9" s="64">
        <v>1314.5054362000001</v>
      </c>
      <c r="G9" s="64">
        <v>1385.557341</v>
      </c>
      <c r="H9" s="63">
        <v>5495</v>
      </c>
      <c r="I9" s="64">
        <v>1315.2225945</v>
      </c>
      <c r="J9" s="79">
        <v>1347.6833564999999</v>
      </c>
    </row>
    <row r="10" spans="1:16" s="56" customFormat="1" ht="18.899999999999999" customHeight="1" x14ac:dyDescent="0.3">
      <c r="A10" s="78" t="s">
        <v>362</v>
      </c>
      <c r="B10" s="63">
        <v>929</v>
      </c>
      <c r="C10" s="64">
        <v>302.11382114000003</v>
      </c>
      <c r="D10" s="64">
        <v>282.71392600000001</v>
      </c>
      <c r="E10" s="63">
        <v>6539</v>
      </c>
      <c r="F10" s="64">
        <v>2199.4618230999999</v>
      </c>
      <c r="G10" s="64">
        <v>2082.9794102999999</v>
      </c>
      <c r="H10" s="63">
        <v>6349</v>
      </c>
      <c r="I10" s="64">
        <v>2167.6340048000002</v>
      </c>
      <c r="J10" s="79">
        <v>1952.7568515</v>
      </c>
    </row>
    <row r="11" spans="1:16" s="56" customFormat="1" ht="18.899999999999999" customHeight="1" x14ac:dyDescent="0.3">
      <c r="A11" s="78" t="s">
        <v>363</v>
      </c>
      <c r="B11" s="63">
        <v>1062</v>
      </c>
      <c r="C11" s="64">
        <v>336.50190113999997</v>
      </c>
      <c r="D11" s="64">
        <v>295.74101538000002</v>
      </c>
      <c r="E11" s="63">
        <v>6916</v>
      </c>
      <c r="F11" s="64">
        <v>2236.7399740999999</v>
      </c>
      <c r="G11" s="64">
        <v>1974.4654765</v>
      </c>
      <c r="H11" s="63">
        <v>6103</v>
      </c>
      <c r="I11" s="64">
        <v>2008.2263903</v>
      </c>
      <c r="J11" s="79">
        <v>1736.3913781000001</v>
      </c>
    </row>
    <row r="12" spans="1:16" s="56" customFormat="1" ht="18.899999999999999" customHeight="1" x14ac:dyDescent="0.3">
      <c r="A12" s="78" t="s">
        <v>364</v>
      </c>
      <c r="B12" s="63">
        <v>2800</v>
      </c>
      <c r="C12" s="64">
        <v>424.30671314</v>
      </c>
      <c r="D12" s="64">
        <v>387.16198039</v>
      </c>
      <c r="E12" s="63">
        <v>8811</v>
      </c>
      <c r="F12" s="64">
        <v>1298.2171799</v>
      </c>
      <c r="G12" s="64">
        <v>1226.4755819</v>
      </c>
      <c r="H12" s="63">
        <v>10511</v>
      </c>
      <c r="I12" s="64">
        <v>1477.5091368999999</v>
      </c>
      <c r="J12" s="79">
        <v>1329.8274405</v>
      </c>
    </row>
    <row r="13" spans="1:16" s="56" customFormat="1" ht="18.899999999999999" customHeight="1" x14ac:dyDescent="0.3">
      <c r="A13" s="78" t="s">
        <v>365</v>
      </c>
      <c r="B13" s="63">
        <v>2754</v>
      </c>
      <c r="C13" s="64">
        <v>380.59701493</v>
      </c>
      <c r="D13" s="64">
        <v>342.73832704</v>
      </c>
      <c r="E13" s="63">
        <v>11047</v>
      </c>
      <c r="F13" s="64">
        <v>1548.2831114000001</v>
      </c>
      <c r="G13" s="64">
        <v>1466.3032175999999</v>
      </c>
      <c r="H13" s="63">
        <v>11855</v>
      </c>
      <c r="I13" s="64">
        <v>1654.5708304</v>
      </c>
      <c r="J13" s="79">
        <v>1537.6027151000001</v>
      </c>
    </row>
    <row r="14" spans="1:16" s="56" customFormat="1" ht="18.899999999999999" customHeight="1" x14ac:dyDescent="0.3">
      <c r="A14" s="78" t="s">
        <v>366</v>
      </c>
      <c r="B14" s="63">
        <v>1972</v>
      </c>
      <c r="C14" s="64">
        <v>314.06274884999999</v>
      </c>
      <c r="D14" s="64">
        <v>278.02698181</v>
      </c>
      <c r="E14" s="63">
        <v>9913</v>
      </c>
      <c r="F14" s="64">
        <v>1629.0879210999999</v>
      </c>
      <c r="G14" s="64">
        <v>1573.8555260000001</v>
      </c>
      <c r="H14" s="63">
        <v>9362</v>
      </c>
      <c r="I14" s="64">
        <v>1552.0557028999999</v>
      </c>
      <c r="J14" s="79">
        <v>1467.4944403</v>
      </c>
    </row>
    <row r="15" spans="1:16" s="56" customFormat="1" ht="18.899999999999999" customHeight="1" x14ac:dyDescent="0.3">
      <c r="A15" s="78" t="s">
        <v>367</v>
      </c>
      <c r="B15" s="63">
        <v>1075</v>
      </c>
      <c r="C15" s="64">
        <v>227.75423728999999</v>
      </c>
      <c r="D15" s="64">
        <v>199.59067145</v>
      </c>
      <c r="E15" s="63">
        <v>11948</v>
      </c>
      <c r="F15" s="64">
        <v>2510.6114729999999</v>
      </c>
      <c r="G15" s="64">
        <v>2238.5655102999999</v>
      </c>
      <c r="H15" s="63">
        <v>13037</v>
      </c>
      <c r="I15" s="64">
        <v>2673.7079573000001</v>
      </c>
      <c r="J15" s="79">
        <v>2367.3481646999999</v>
      </c>
    </row>
    <row r="16" spans="1:16" s="56" customFormat="1" ht="18.899999999999999" customHeight="1" x14ac:dyDescent="0.3">
      <c r="A16" s="78" t="s">
        <v>368</v>
      </c>
      <c r="B16" s="63">
        <v>452</v>
      </c>
      <c r="C16" s="64">
        <v>162.88288288000001</v>
      </c>
      <c r="D16" s="64">
        <v>146.56032579999999</v>
      </c>
      <c r="E16" s="63">
        <v>5789</v>
      </c>
      <c r="F16" s="64">
        <v>2063.8146167999998</v>
      </c>
      <c r="G16" s="64">
        <v>1896.2798043</v>
      </c>
      <c r="H16" s="63">
        <v>5456</v>
      </c>
      <c r="I16" s="64">
        <v>1976.8115941999999</v>
      </c>
      <c r="J16" s="79">
        <v>1820.4260572999999</v>
      </c>
    </row>
    <row r="17" spans="1:12" s="56" customFormat="1" ht="18.899999999999999" customHeight="1" x14ac:dyDescent="0.3">
      <c r="A17" s="78" t="s">
        <v>372</v>
      </c>
      <c r="B17" s="63">
        <v>3054</v>
      </c>
      <c r="C17" s="64">
        <v>1064.4823980000001</v>
      </c>
      <c r="D17" s="64">
        <v>979.60582088000001</v>
      </c>
      <c r="E17" s="63">
        <v>4994</v>
      </c>
      <c r="F17" s="64">
        <v>1660.7914865</v>
      </c>
      <c r="G17" s="64">
        <v>1573.1257461</v>
      </c>
      <c r="H17" s="63">
        <v>4659</v>
      </c>
      <c r="I17" s="64">
        <v>1428.7028519</v>
      </c>
      <c r="J17" s="79">
        <v>1395.5218583999999</v>
      </c>
    </row>
    <row r="18" spans="1:12" s="56" customFormat="1" ht="18.899999999999999" customHeight="1" x14ac:dyDescent="0.3">
      <c r="A18" s="78" t="s">
        <v>369</v>
      </c>
      <c r="B18" s="63">
        <v>1066</v>
      </c>
      <c r="C18" s="64">
        <v>298.098434</v>
      </c>
      <c r="D18" s="64">
        <v>283.59701365000001</v>
      </c>
      <c r="E18" s="63">
        <v>8445</v>
      </c>
      <c r="F18" s="64">
        <v>2325.8055632000001</v>
      </c>
      <c r="G18" s="64">
        <v>2360.4850686999998</v>
      </c>
      <c r="H18" s="63">
        <v>7806</v>
      </c>
      <c r="I18" s="64">
        <v>2122.9262985999999</v>
      </c>
      <c r="J18" s="79">
        <v>1960.4338671</v>
      </c>
    </row>
    <row r="19" spans="1:12" s="56" customFormat="1" ht="18.899999999999999" customHeight="1" x14ac:dyDescent="0.3">
      <c r="A19" s="78" t="s">
        <v>370</v>
      </c>
      <c r="B19" s="63">
        <v>1074</v>
      </c>
      <c r="C19" s="64">
        <v>252.17187132999999</v>
      </c>
      <c r="D19" s="64">
        <v>231.76313367</v>
      </c>
      <c r="E19" s="63">
        <v>8163</v>
      </c>
      <c r="F19" s="64">
        <v>1988.5505481</v>
      </c>
      <c r="G19" s="64">
        <v>1986.317728</v>
      </c>
      <c r="H19" s="63">
        <v>8875</v>
      </c>
      <c r="I19" s="64">
        <v>2149.4308549000002</v>
      </c>
      <c r="J19" s="79">
        <v>2122.1904112000002</v>
      </c>
    </row>
    <row r="20" spans="1:12" s="56" customFormat="1" ht="18.899999999999999" customHeight="1" x14ac:dyDescent="0.3">
      <c r="A20" s="78" t="s">
        <v>371</v>
      </c>
      <c r="B20" s="63">
        <v>4185</v>
      </c>
      <c r="C20" s="64">
        <v>989.82970671999999</v>
      </c>
      <c r="D20" s="64">
        <v>1044.6436523</v>
      </c>
      <c r="E20" s="63">
        <v>7743</v>
      </c>
      <c r="F20" s="64">
        <v>1562.6639757999999</v>
      </c>
      <c r="G20" s="64">
        <v>1710.5092213</v>
      </c>
      <c r="H20" s="63">
        <v>8978</v>
      </c>
      <c r="I20" s="64">
        <v>1683.4802175</v>
      </c>
      <c r="J20" s="79">
        <v>1763.6094893</v>
      </c>
    </row>
    <row r="21" spans="1:12" s="56" customFormat="1" ht="18.899999999999999" customHeight="1" x14ac:dyDescent="0.3">
      <c r="A21" s="80" t="s">
        <v>172</v>
      </c>
      <c r="B21" s="81">
        <v>36881</v>
      </c>
      <c r="C21" s="82">
        <v>449.10558809999998</v>
      </c>
      <c r="D21" s="82">
        <v>448.63048484000001</v>
      </c>
      <c r="E21" s="81">
        <v>139452</v>
      </c>
      <c r="F21" s="82">
        <v>1657.6169646000001</v>
      </c>
      <c r="G21" s="82">
        <v>1719.6589125999999</v>
      </c>
      <c r="H21" s="81">
        <v>144428</v>
      </c>
      <c r="I21" s="82">
        <v>1652.1918184000001</v>
      </c>
      <c r="J21" s="83">
        <v>1626.8395333000001</v>
      </c>
    </row>
    <row r="22" spans="1:12" ht="18.899999999999999" customHeight="1" x14ac:dyDescent="0.25">
      <c r="A22" s="84" t="s">
        <v>29</v>
      </c>
      <c r="B22" s="85">
        <v>416192</v>
      </c>
      <c r="C22" s="86">
        <v>699.17917944999999</v>
      </c>
      <c r="D22" s="86">
        <v>793.04535358999999</v>
      </c>
      <c r="E22" s="85">
        <v>703746</v>
      </c>
      <c r="F22" s="86">
        <v>1112.1864723000001</v>
      </c>
      <c r="G22" s="86">
        <v>1217.8812273999999</v>
      </c>
      <c r="H22" s="85">
        <v>761541</v>
      </c>
      <c r="I22" s="86">
        <v>1126.1451237000001</v>
      </c>
      <c r="J22" s="87">
        <v>1126.1451237000001</v>
      </c>
      <c r="K22" s="88"/>
      <c r="L22" s="88"/>
    </row>
    <row r="23" spans="1:12" ht="18.899999999999999" customHeight="1" x14ac:dyDescent="0.25">
      <c r="A23" s="71" t="s">
        <v>418</v>
      </c>
    </row>
    <row r="25" spans="1:12" ht="15.6" x14ac:dyDescent="0.3">
      <c r="A25" s="118" t="s">
        <v>462</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470</v>
      </c>
      <c r="B1" s="55"/>
      <c r="C1" s="55"/>
      <c r="D1" s="55"/>
      <c r="E1" s="55"/>
      <c r="F1" s="55"/>
      <c r="G1" s="55"/>
      <c r="H1" s="55"/>
      <c r="I1" s="55"/>
      <c r="J1" s="55"/>
    </row>
    <row r="2" spans="1:16" s="56" customFormat="1" ht="18.899999999999999" customHeight="1" x14ac:dyDescent="0.3">
      <c r="A2" s="1" t="s">
        <v>434</v>
      </c>
      <c r="B2" s="57"/>
      <c r="C2" s="57"/>
      <c r="D2" s="57"/>
      <c r="E2" s="57"/>
      <c r="F2" s="57"/>
      <c r="G2" s="57"/>
      <c r="H2" s="57"/>
      <c r="I2" s="57"/>
      <c r="J2" s="57"/>
    </row>
    <row r="3" spans="1:16" s="60" customFormat="1" ht="54" customHeight="1" x14ac:dyDescent="0.3">
      <c r="A3" s="115" t="s">
        <v>444</v>
      </c>
      <c r="B3" s="58" t="s">
        <v>449</v>
      </c>
      <c r="C3" s="58" t="s">
        <v>450</v>
      </c>
      <c r="D3" s="58" t="s">
        <v>451</v>
      </c>
      <c r="E3" s="58" t="s">
        <v>452</v>
      </c>
      <c r="F3" s="58" t="s">
        <v>453</v>
      </c>
      <c r="G3" s="58" t="s">
        <v>454</v>
      </c>
      <c r="H3" s="58" t="s">
        <v>455</v>
      </c>
      <c r="I3" s="58" t="s">
        <v>456</v>
      </c>
      <c r="J3" s="59" t="s">
        <v>457</v>
      </c>
      <c r="O3" s="61"/>
      <c r="P3" s="61"/>
    </row>
    <row r="4" spans="1:16" s="56" customFormat="1" ht="56.25" customHeight="1" x14ac:dyDescent="0.3">
      <c r="A4" s="89" t="s">
        <v>385</v>
      </c>
      <c r="B4" s="63">
        <v>849</v>
      </c>
      <c r="C4" s="64">
        <v>204.82509046999999</v>
      </c>
      <c r="D4" s="64">
        <v>201.28958503000001</v>
      </c>
      <c r="E4" s="63">
        <v>5787</v>
      </c>
      <c r="F4" s="64">
        <v>1387.1045062000001</v>
      </c>
      <c r="G4" s="64">
        <v>1413.1557800999999</v>
      </c>
      <c r="H4" s="63">
        <v>7961</v>
      </c>
      <c r="I4" s="64">
        <v>1939.3422654999999</v>
      </c>
      <c r="J4" s="79">
        <v>1824.6053032</v>
      </c>
    </row>
    <row r="5" spans="1:16" s="56" customFormat="1" ht="56.25" customHeight="1" x14ac:dyDescent="0.3">
      <c r="A5" s="89" t="s">
        <v>375</v>
      </c>
      <c r="B5" s="63">
        <v>105</v>
      </c>
      <c r="C5" s="64">
        <v>216.49484536</v>
      </c>
      <c r="D5" s="64">
        <v>293.81189965999999</v>
      </c>
      <c r="E5" s="63">
        <v>777</v>
      </c>
      <c r="F5" s="64">
        <v>1595.4825461999999</v>
      </c>
      <c r="G5" s="64">
        <v>1925.7539752</v>
      </c>
      <c r="H5" s="63">
        <v>841</v>
      </c>
      <c r="I5" s="64">
        <v>1951.2761020999999</v>
      </c>
      <c r="J5" s="79">
        <v>2594.1430059999998</v>
      </c>
    </row>
    <row r="6" spans="1:16" s="56" customFormat="1" ht="56.25" customHeight="1" x14ac:dyDescent="0.3">
      <c r="A6" s="89" t="s">
        <v>386</v>
      </c>
      <c r="B6" s="63">
        <v>1030</v>
      </c>
      <c r="C6" s="64">
        <v>196.75262655</v>
      </c>
      <c r="D6" s="64">
        <v>233.05522565999999</v>
      </c>
      <c r="E6" s="63">
        <v>8311</v>
      </c>
      <c r="F6" s="64">
        <v>1524.3947175000001</v>
      </c>
      <c r="G6" s="64">
        <v>1868.4044798</v>
      </c>
      <c r="H6" s="63">
        <v>9906</v>
      </c>
      <c r="I6" s="64">
        <v>1820.9558824000001</v>
      </c>
      <c r="J6" s="79">
        <v>2181.2167257000001</v>
      </c>
    </row>
    <row r="7" spans="1:16" s="56" customFormat="1" ht="56.25" customHeight="1" x14ac:dyDescent="0.3">
      <c r="A7" s="89" t="s">
        <v>384</v>
      </c>
      <c r="B7" s="63">
        <v>1335</v>
      </c>
      <c r="C7" s="64">
        <v>293.40659341000003</v>
      </c>
      <c r="D7" s="64">
        <v>291.65779342000002</v>
      </c>
      <c r="E7" s="63">
        <v>9722</v>
      </c>
      <c r="F7" s="64">
        <v>2068.9508406</v>
      </c>
      <c r="G7" s="64">
        <v>2191.5431171999999</v>
      </c>
      <c r="H7" s="63">
        <v>10807</v>
      </c>
      <c r="I7" s="64">
        <v>2248.6475239000001</v>
      </c>
      <c r="J7" s="79">
        <v>2307.7450325</v>
      </c>
    </row>
    <row r="8" spans="1:16" s="56" customFormat="1" ht="56.25" customHeight="1" x14ac:dyDescent="0.3">
      <c r="A8" s="89" t="s">
        <v>389</v>
      </c>
      <c r="B8" s="63">
        <v>100</v>
      </c>
      <c r="C8" s="64">
        <v>228.31050228000001</v>
      </c>
      <c r="D8" s="64">
        <v>274.45089229000001</v>
      </c>
      <c r="E8" s="63">
        <v>847</v>
      </c>
      <c r="F8" s="64">
        <v>1742.7983538999999</v>
      </c>
      <c r="G8" s="64">
        <v>2143.8735594999998</v>
      </c>
      <c r="H8" s="63">
        <v>1028</v>
      </c>
      <c r="I8" s="64">
        <v>1954.3726236</v>
      </c>
      <c r="J8" s="79">
        <v>2299.4352502000002</v>
      </c>
    </row>
    <row r="9" spans="1:16" s="56" customFormat="1" ht="56.25" customHeight="1" x14ac:dyDescent="0.3">
      <c r="A9" s="89" t="s">
        <v>390</v>
      </c>
      <c r="B9" s="63">
        <v>126</v>
      </c>
      <c r="C9" s="64">
        <v>244.66019417000001</v>
      </c>
      <c r="D9" s="64">
        <v>294.09568148</v>
      </c>
      <c r="E9" s="63">
        <v>911</v>
      </c>
      <c r="F9" s="64">
        <v>1886.1283644</v>
      </c>
      <c r="G9" s="64">
        <v>2081.25902</v>
      </c>
      <c r="H9" s="63">
        <v>987</v>
      </c>
      <c r="I9" s="64">
        <v>1977.9559118</v>
      </c>
      <c r="J9" s="79">
        <v>2055.2329187</v>
      </c>
    </row>
    <row r="10" spans="1:16" s="56" customFormat="1" ht="56.25" customHeight="1" x14ac:dyDescent="0.3">
      <c r="A10" s="89" t="s">
        <v>391</v>
      </c>
      <c r="B10" s="63">
        <v>122</v>
      </c>
      <c r="C10" s="64">
        <v>223.85321101</v>
      </c>
      <c r="D10" s="64">
        <v>242.49799247999999</v>
      </c>
      <c r="E10" s="63">
        <v>672</v>
      </c>
      <c r="F10" s="64">
        <v>1197.8609626</v>
      </c>
      <c r="G10" s="64">
        <v>1239.3690214999999</v>
      </c>
      <c r="H10" s="63">
        <v>1142</v>
      </c>
      <c r="I10" s="64">
        <v>2107.0110700999999</v>
      </c>
      <c r="J10" s="79">
        <v>2221.1657602</v>
      </c>
    </row>
    <row r="11" spans="1:16" s="56" customFormat="1" ht="56.25" customHeight="1" x14ac:dyDescent="0.3">
      <c r="A11" s="89" t="s">
        <v>378</v>
      </c>
      <c r="B11" s="63">
        <v>1900</v>
      </c>
      <c r="C11" s="64">
        <v>1606.0862215</v>
      </c>
      <c r="D11" s="64">
        <v>1820.1192252999999</v>
      </c>
      <c r="E11" s="63">
        <v>3793</v>
      </c>
      <c r="F11" s="64">
        <v>2788.9705881999998</v>
      </c>
      <c r="G11" s="64">
        <v>3528.1737695000002</v>
      </c>
      <c r="H11" s="63">
        <v>3926</v>
      </c>
      <c r="I11" s="64">
        <v>2579.500657</v>
      </c>
      <c r="J11" s="79">
        <v>2728.4566670999998</v>
      </c>
    </row>
    <row r="12" spans="1:16" s="56" customFormat="1" ht="56.25" customHeight="1" x14ac:dyDescent="0.3">
      <c r="A12" s="89" t="s">
        <v>379</v>
      </c>
      <c r="B12" s="63">
        <v>1399</v>
      </c>
      <c r="C12" s="64">
        <v>920.39473683999995</v>
      </c>
      <c r="D12" s="64">
        <v>1103.5070519000001</v>
      </c>
      <c r="E12" s="63">
        <v>1573</v>
      </c>
      <c r="F12" s="64">
        <v>941.35248353999998</v>
      </c>
      <c r="G12" s="64">
        <v>1097.6582185</v>
      </c>
      <c r="H12" s="63">
        <v>2412</v>
      </c>
      <c r="I12" s="64">
        <v>1294.6859903</v>
      </c>
      <c r="J12" s="79">
        <v>1423.4544366</v>
      </c>
    </row>
    <row r="13" spans="1:16" s="56" customFormat="1" ht="56.25" customHeight="1" x14ac:dyDescent="0.3">
      <c r="A13" s="89" t="s">
        <v>387</v>
      </c>
      <c r="B13" s="63">
        <v>534</v>
      </c>
      <c r="C13" s="64">
        <v>498.59943978000001</v>
      </c>
      <c r="D13" s="64">
        <v>593.44346927000004</v>
      </c>
      <c r="E13" s="63">
        <v>2462</v>
      </c>
      <c r="F13" s="64">
        <v>2131.6017316000002</v>
      </c>
      <c r="G13" s="64">
        <v>2453.2152191</v>
      </c>
      <c r="H13" s="63">
        <v>2909</v>
      </c>
      <c r="I13" s="64">
        <v>2422.1482098000001</v>
      </c>
      <c r="J13" s="79">
        <v>2726.1833310000002</v>
      </c>
    </row>
    <row r="14" spans="1:16" s="56" customFormat="1" ht="56.25" customHeight="1" x14ac:dyDescent="0.3">
      <c r="A14" s="89" t="s">
        <v>388</v>
      </c>
      <c r="B14" s="63">
        <v>607</v>
      </c>
      <c r="C14" s="64">
        <v>643.00847457999998</v>
      </c>
      <c r="D14" s="64">
        <v>679.09439219000001</v>
      </c>
      <c r="E14" s="63">
        <v>3125</v>
      </c>
      <c r="F14" s="64">
        <v>2859.1033852</v>
      </c>
      <c r="G14" s="64">
        <v>3062.9196649</v>
      </c>
      <c r="H14" s="63">
        <v>2863</v>
      </c>
      <c r="I14" s="64">
        <v>2418.0743243000002</v>
      </c>
      <c r="J14" s="79">
        <v>2547.9681396999999</v>
      </c>
    </row>
    <row r="15" spans="1:16" s="56" customFormat="1" ht="56.25" customHeight="1" x14ac:dyDescent="0.3">
      <c r="A15" s="89" t="s">
        <v>380</v>
      </c>
      <c r="B15" s="63">
        <v>190</v>
      </c>
      <c r="C15" s="64">
        <v>231.70731706999999</v>
      </c>
      <c r="D15" s="64">
        <v>279.77585366</v>
      </c>
      <c r="E15" s="63">
        <v>1869</v>
      </c>
      <c r="F15" s="64">
        <v>2150.7479862</v>
      </c>
      <c r="G15" s="64">
        <v>2568.4926077</v>
      </c>
      <c r="H15" s="63">
        <v>1996</v>
      </c>
      <c r="I15" s="64">
        <v>2181.4207649999998</v>
      </c>
      <c r="J15" s="79">
        <v>2573.9072119000002</v>
      </c>
    </row>
    <row r="16" spans="1:16" s="56" customFormat="1" ht="56.25" customHeight="1" x14ac:dyDescent="0.3">
      <c r="A16" s="89" t="s">
        <v>383</v>
      </c>
      <c r="B16" s="63">
        <v>246</v>
      </c>
      <c r="C16" s="64">
        <v>643.97905759000002</v>
      </c>
      <c r="D16" s="64">
        <v>711.00911985000005</v>
      </c>
      <c r="E16" s="63">
        <v>942</v>
      </c>
      <c r="F16" s="64">
        <v>2286.4077670000001</v>
      </c>
      <c r="G16" s="64">
        <v>2799.5039019000001</v>
      </c>
      <c r="H16" s="63">
        <v>1238</v>
      </c>
      <c r="I16" s="64">
        <v>2691.3043478</v>
      </c>
      <c r="J16" s="79">
        <v>3544.2715137999999</v>
      </c>
    </row>
    <row r="17" spans="1:12" s="56" customFormat="1" ht="56.25" customHeight="1" x14ac:dyDescent="0.3">
      <c r="A17" s="89" t="s">
        <v>382</v>
      </c>
      <c r="B17" s="63">
        <v>5308</v>
      </c>
      <c r="C17" s="64">
        <v>3107.7283372000002</v>
      </c>
      <c r="D17" s="64">
        <v>3835.9141303000001</v>
      </c>
      <c r="E17" s="63">
        <v>7985</v>
      </c>
      <c r="F17" s="64">
        <v>4086.4892528</v>
      </c>
      <c r="G17" s="64">
        <v>4583.5418227</v>
      </c>
      <c r="H17" s="63">
        <v>9946</v>
      </c>
      <c r="I17" s="64">
        <v>4442.1616793000003</v>
      </c>
      <c r="J17" s="79">
        <v>5000.6420121000001</v>
      </c>
    </row>
    <row r="18" spans="1:12" s="56" customFormat="1" ht="56.25" customHeight="1" x14ac:dyDescent="0.3">
      <c r="A18" s="89" t="s">
        <v>381</v>
      </c>
      <c r="B18" s="63">
        <v>451</v>
      </c>
      <c r="C18" s="64">
        <v>531.21319199000004</v>
      </c>
      <c r="D18" s="64">
        <v>685.79229065000004</v>
      </c>
      <c r="E18" s="63">
        <v>2515</v>
      </c>
      <c r="F18" s="64">
        <v>2628.0041796999999</v>
      </c>
      <c r="G18" s="64">
        <v>3188.2861455000002</v>
      </c>
      <c r="H18" s="63">
        <v>2934</v>
      </c>
      <c r="I18" s="64">
        <v>2904.950495</v>
      </c>
      <c r="J18" s="79">
        <v>3411.2044359000001</v>
      </c>
    </row>
    <row r="19" spans="1:12" s="56" customFormat="1" ht="18.600000000000001" customHeight="1" x14ac:dyDescent="0.3">
      <c r="A19" s="80" t="s">
        <v>170</v>
      </c>
      <c r="B19" s="81">
        <v>14302</v>
      </c>
      <c r="C19" s="82">
        <v>586.38786388000005</v>
      </c>
      <c r="D19" s="82">
        <v>636.93890841999996</v>
      </c>
      <c r="E19" s="81">
        <v>51291</v>
      </c>
      <c r="F19" s="82">
        <v>1987.1760102000001</v>
      </c>
      <c r="G19" s="82">
        <v>2250.0820554000002</v>
      </c>
      <c r="H19" s="81">
        <v>60896</v>
      </c>
      <c r="I19" s="82">
        <v>2277.0818531999998</v>
      </c>
      <c r="J19" s="83">
        <v>2481.4583612000001</v>
      </c>
    </row>
    <row r="20" spans="1:12" ht="18.899999999999999" customHeight="1" x14ac:dyDescent="0.25">
      <c r="A20" s="84" t="s">
        <v>29</v>
      </c>
      <c r="B20" s="85">
        <v>416192</v>
      </c>
      <c r="C20" s="86">
        <v>699.17917944999999</v>
      </c>
      <c r="D20" s="86">
        <v>793.04535358999999</v>
      </c>
      <c r="E20" s="85">
        <v>703746</v>
      </c>
      <c r="F20" s="86">
        <v>1112.1864723000001</v>
      </c>
      <c r="G20" s="86">
        <v>1217.8812273999999</v>
      </c>
      <c r="H20" s="85">
        <v>761541</v>
      </c>
      <c r="I20" s="86">
        <v>1126.1451237000001</v>
      </c>
      <c r="J20" s="87">
        <v>1126.1451237000001</v>
      </c>
      <c r="K20" s="88"/>
      <c r="L20" s="88"/>
    </row>
    <row r="21" spans="1:12" ht="18.899999999999999" customHeight="1" x14ac:dyDescent="0.25">
      <c r="A21" s="71" t="s">
        <v>418</v>
      </c>
    </row>
    <row r="23" spans="1:12" ht="15.6" x14ac:dyDescent="0.3">
      <c r="A23" s="118" t="s">
        <v>462</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7" t="s">
        <v>471</v>
      </c>
      <c r="B1" s="55"/>
      <c r="C1" s="55"/>
      <c r="D1" s="55"/>
      <c r="E1" s="55"/>
    </row>
    <row r="2" spans="1:8" s="56" customFormat="1" ht="18.899999999999999" customHeight="1" x14ac:dyDescent="0.3">
      <c r="A2" s="1" t="s">
        <v>433</v>
      </c>
      <c r="B2" s="57"/>
      <c r="C2" s="57"/>
      <c r="D2" s="57"/>
      <c r="E2" s="90"/>
    </row>
    <row r="3" spans="1:8" ht="46.8" x14ac:dyDescent="0.25">
      <c r="A3" s="75" t="s">
        <v>30</v>
      </c>
      <c r="B3" s="76" t="s">
        <v>458</v>
      </c>
      <c r="C3" s="76" t="s">
        <v>459</v>
      </c>
      <c r="D3" s="77" t="s">
        <v>460</v>
      </c>
      <c r="H3" s="73"/>
    </row>
    <row r="4" spans="1:8" ht="18.899999999999999" customHeight="1" x14ac:dyDescent="0.25">
      <c r="A4" s="78" t="s">
        <v>177</v>
      </c>
      <c r="B4" s="79">
        <v>559.20190691000005</v>
      </c>
      <c r="C4" s="79">
        <v>1337.2247268000001</v>
      </c>
      <c r="D4" s="79">
        <v>1248.5191901000001</v>
      </c>
      <c r="F4" s="35"/>
      <c r="G4" s="36"/>
      <c r="H4" s="36"/>
    </row>
    <row r="5" spans="1:8" ht="18.899999999999999" customHeight="1" x14ac:dyDescent="0.25">
      <c r="A5" s="78" t="s">
        <v>33</v>
      </c>
      <c r="B5" s="79">
        <v>499.93603308000002</v>
      </c>
      <c r="C5" s="79">
        <v>1437.580334</v>
      </c>
      <c r="D5" s="79">
        <v>1447.6207133</v>
      </c>
      <c r="F5" s="53"/>
      <c r="G5" s="52"/>
      <c r="H5" s="52"/>
    </row>
    <row r="6" spans="1:8" ht="18.899999999999999" customHeight="1" x14ac:dyDescent="0.25">
      <c r="A6" s="78" t="s">
        <v>32</v>
      </c>
      <c r="B6" s="79">
        <v>485.13070727000002</v>
      </c>
      <c r="C6" s="79">
        <v>1581.8517924</v>
      </c>
      <c r="D6" s="79">
        <v>1561.384444</v>
      </c>
      <c r="F6" s="53"/>
      <c r="G6" s="52"/>
      <c r="H6" s="52"/>
    </row>
    <row r="7" spans="1:8" ht="18.899999999999999" customHeight="1" x14ac:dyDescent="0.25">
      <c r="A7" s="78" t="s">
        <v>31</v>
      </c>
      <c r="B7" s="79">
        <v>393.54344275</v>
      </c>
      <c r="C7" s="79">
        <v>1655.8047005000001</v>
      </c>
      <c r="D7" s="79">
        <v>1933.7016738</v>
      </c>
      <c r="F7" s="53"/>
      <c r="G7" s="52"/>
      <c r="H7" s="52"/>
    </row>
    <row r="8" spans="1:8" ht="18.899999999999999" customHeight="1" x14ac:dyDescent="0.25">
      <c r="A8" s="78" t="s">
        <v>176</v>
      </c>
      <c r="B8" s="79">
        <v>565.79798759000005</v>
      </c>
      <c r="C8" s="79">
        <v>2032.3365060000001</v>
      </c>
      <c r="D8" s="79">
        <v>1818.8621109999999</v>
      </c>
      <c r="F8" s="53"/>
      <c r="G8" s="52"/>
      <c r="H8" s="52"/>
    </row>
    <row r="9" spans="1:8" ht="18.899999999999999" customHeight="1" x14ac:dyDescent="0.25">
      <c r="A9" s="78" t="s">
        <v>175</v>
      </c>
      <c r="B9" s="79">
        <v>841.34588561999999</v>
      </c>
      <c r="C9" s="79">
        <v>794.25261824999995</v>
      </c>
      <c r="D9" s="79">
        <v>757.00039291999997</v>
      </c>
      <c r="F9" s="45"/>
      <c r="G9" s="44"/>
    </row>
    <row r="10" spans="1:8" ht="18.899999999999999" customHeight="1" x14ac:dyDescent="0.25">
      <c r="A10" s="78" t="s">
        <v>36</v>
      </c>
      <c r="B10" s="79">
        <v>863.55402663999996</v>
      </c>
      <c r="C10" s="79">
        <v>955.96641815999999</v>
      </c>
      <c r="D10" s="79">
        <v>791.75259870000002</v>
      </c>
      <c r="F10" s="53"/>
      <c r="G10" s="52"/>
      <c r="H10" s="52"/>
    </row>
    <row r="11" spans="1:8" ht="18.899999999999999" customHeight="1" x14ac:dyDescent="0.25">
      <c r="A11" s="78" t="s">
        <v>35</v>
      </c>
      <c r="B11" s="79">
        <v>946.55972377000001</v>
      </c>
      <c r="C11" s="79">
        <v>988.00334896000004</v>
      </c>
      <c r="D11" s="79">
        <v>891.06128360000002</v>
      </c>
      <c r="F11" s="53"/>
      <c r="G11" s="52"/>
      <c r="H11" s="52"/>
    </row>
    <row r="12" spans="1:8" ht="18.899999999999999" customHeight="1" x14ac:dyDescent="0.25">
      <c r="A12" s="78" t="s">
        <v>34</v>
      </c>
      <c r="B12" s="79">
        <v>1056.4043142999999</v>
      </c>
      <c r="C12" s="79">
        <v>1128.9873485000001</v>
      </c>
      <c r="D12" s="79">
        <v>1008.3975933</v>
      </c>
      <c r="F12" s="53"/>
      <c r="G12" s="52"/>
      <c r="H12" s="52"/>
    </row>
    <row r="13" spans="1:8" ht="18.899999999999999" customHeight="1" x14ac:dyDescent="0.25">
      <c r="A13" s="78" t="s">
        <v>178</v>
      </c>
      <c r="B13" s="79">
        <v>1345.4370696000001</v>
      </c>
      <c r="C13" s="79">
        <v>1404.6055867</v>
      </c>
      <c r="D13" s="79">
        <v>1394.7318542</v>
      </c>
      <c r="F13" s="53"/>
      <c r="G13" s="52"/>
      <c r="H13" s="52"/>
    </row>
    <row r="14" spans="1:8" ht="18.899999999999999" customHeight="1" x14ac:dyDescent="0.25">
      <c r="A14" s="78" t="s">
        <v>154</v>
      </c>
      <c r="B14" s="79">
        <v>1824.7644565000001</v>
      </c>
      <c r="C14" s="79">
        <v>2855.4300177999999</v>
      </c>
      <c r="D14" s="79">
        <v>3068.3517783000002</v>
      </c>
      <c r="H14" s="73"/>
    </row>
    <row r="15" spans="1:8" ht="18.899999999999999" customHeight="1" x14ac:dyDescent="0.25">
      <c r="A15" s="71" t="s">
        <v>418</v>
      </c>
    </row>
    <row r="17" spans="1:8" ht="15.6" x14ac:dyDescent="0.3">
      <c r="A17" s="118" t="s">
        <v>462</v>
      </c>
      <c r="B17" s="73"/>
      <c r="H17" s="73"/>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B34" s="73"/>
      <c r="H34" s="73"/>
    </row>
    <row r="35" spans="1:10" x14ac:dyDescent="0.25">
      <c r="B35" s="73"/>
      <c r="H35" s="73"/>
    </row>
    <row r="36" spans="1:10" x14ac:dyDescent="0.25">
      <c r="A36" s="56"/>
      <c r="B36" s="56"/>
      <c r="C36" s="56"/>
      <c r="D36" s="56"/>
      <c r="F36" s="56"/>
      <c r="G36" s="56"/>
      <c r="H36" s="56"/>
      <c r="I36" s="56"/>
      <c r="J36" s="56"/>
    </row>
    <row r="37" spans="1:10" x14ac:dyDescent="0.25">
      <c r="B37" s="73"/>
      <c r="H37" s="73"/>
    </row>
    <row r="38" spans="1:10" x14ac:dyDescent="0.25">
      <c r="B38" s="73"/>
      <c r="H38"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FAA03-9B23-4872-A91F-F44710B9B5CD}">
  <sheetPr>
    <tabColor theme="3"/>
  </sheetPr>
  <dimension ref="A1:J37"/>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7" t="s">
        <v>472</v>
      </c>
      <c r="B1" s="91"/>
      <c r="C1" s="92"/>
      <c r="D1" s="92"/>
    </row>
    <row r="2" spans="1:8" s="56" customFormat="1" ht="18.899999999999999" customHeight="1" x14ac:dyDescent="0.3">
      <c r="A2" s="75" t="s">
        <v>284</v>
      </c>
      <c r="B2" s="77" t="s">
        <v>283</v>
      </c>
      <c r="C2" s="93"/>
      <c r="D2" s="92"/>
      <c r="E2" s="93"/>
    </row>
    <row r="3" spans="1:8" ht="18.899999999999999" customHeight="1" x14ac:dyDescent="0.25">
      <c r="A3" s="78" t="s">
        <v>273</v>
      </c>
      <c r="B3" s="94">
        <v>5.2403486800000003E-2</v>
      </c>
      <c r="H3" s="73"/>
    </row>
    <row r="4" spans="1:8" ht="18.899999999999999" customHeight="1" x14ac:dyDescent="0.25">
      <c r="A4" s="78" t="s">
        <v>274</v>
      </c>
      <c r="B4" s="94">
        <v>1.825327E-19</v>
      </c>
      <c r="H4" s="73"/>
    </row>
    <row r="5" spans="1:8" ht="18.899999999999999" customHeight="1" x14ac:dyDescent="0.25">
      <c r="A5" s="78" t="s">
        <v>275</v>
      </c>
      <c r="B5" s="94">
        <v>1.773894E-22</v>
      </c>
      <c r="H5" s="73"/>
    </row>
    <row r="6" spans="1:8" ht="18.899999999999999" customHeight="1" x14ac:dyDescent="0.25">
      <c r="A6" s="78" t="s">
        <v>279</v>
      </c>
      <c r="B6" s="94">
        <v>1.437592E-14</v>
      </c>
      <c r="H6" s="73"/>
    </row>
    <row r="7" spans="1:8" ht="18.899999999999999" customHeight="1" x14ac:dyDescent="0.25">
      <c r="A7" s="78" t="s">
        <v>280</v>
      </c>
      <c r="B7" s="94">
        <v>0.67635968989999995</v>
      </c>
      <c r="H7" s="73"/>
    </row>
    <row r="8" spans="1:8" ht="18.899999999999999" customHeight="1" x14ac:dyDescent="0.25">
      <c r="A8" s="78" t="s">
        <v>276</v>
      </c>
      <c r="B8" s="94">
        <v>4.0831130000000003E-26</v>
      </c>
      <c r="H8" s="73"/>
    </row>
    <row r="9" spans="1:8" ht="18.899999999999999" customHeight="1" x14ac:dyDescent="0.25">
      <c r="A9" s="78" t="s">
        <v>277</v>
      </c>
      <c r="B9" s="94">
        <v>1.153339E-34</v>
      </c>
      <c r="H9" s="73"/>
    </row>
    <row r="10" spans="1:8" ht="18.899999999999999" customHeight="1" x14ac:dyDescent="0.25">
      <c r="A10" s="78" t="s">
        <v>278</v>
      </c>
      <c r="B10" s="94">
        <v>6.7749049999999999E-44</v>
      </c>
      <c r="H10" s="73"/>
    </row>
    <row r="11" spans="1:8" ht="18.899999999999999" customHeight="1" x14ac:dyDescent="0.25">
      <c r="A11" s="78" t="s">
        <v>281</v>
      </c>
      <c r="B11" s="94">
        <v>0.27281443859999999</v>
      </c>
      <c r="H11" s="73"/>
    </row>
    <row r="12" spans="1:8" ht="18.899999999999999" customHeight="1" x14ac:dyDescent="0.25">
      <c r="A12" s="78" t="s">
        <v>282</v>
      </c>
      <c r="B12" s="94">
        <v>0.29246842760000002</v>
      </c>
      <c r="H12" s="73"/>
    </row>
    <row r="13" spans="1:8" ht="18.899999999999999" customHeight="1" x14ac:dyDescent="0.25">
      <c r="A13" s="71" t="s">
        <v>463</v>
      </c>
      <c r="B13" s="119"/>
    </row>
    <row r="15" spans="1:8" ht="15.6" x14ac:dyDescent="0.3">
      <c r="A15" s="118" t="s">
        <v>462</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RHA-Chapter13-eGFR-Rates</dc:title>
  <dc:creator>rodm</dc:creator>
  <cp:lastModifiedBy>Lindsey Dahl</cp:lastModifiedBy>
  <cp:lastPrinted>2024-06-05T19:11:10Z</cp:lastPrinted>
  <dcterms:created xsi:type="dcterms:W3CDTF">2012-06-19T01:21:24Z</dcterms:created>
  <dcterms:modified xsi:type="dcterms:W3CDTF">2025-12-04T21:22:59Z</dcterms:modified>
</cp:coreProperties>
</file>